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63F2C712-612A-47DD-8B71-0936859A451E}" xr6:coauthVersionLast="45" xr6:coauthVersionMax="45" xr10:uidLastSave="{00000000-0000-0000-0000-000000000000}"/>
  <bookViews>
    <workbookView xWindow="1560" yWindow="600" windowWidth="12960" windowHeight="15600" activeTab="1" xr2:uid="{00000000-000D-0000-FFFF-FFFF00000000}"/>
  </bookViews>
  <sheets>
    <sheet name="はじめに（お読みください）" sheetId="7" r:id="rId1"/>
    <sheet name="計算シート" sheetId="5" r:id="rId2"/>
    <sheet name="作成例" sheetId="2" r:id="rId3"/>
    <sheet name="更新履歴 " sheetId="12" r:id="rId4"/>
    <sheet name="MAST" sheetId="4" state="hidden" r:id="rId5"/>
  </sheets>
  <externalReferences>
    <externalReference r:id="rId6"/>
    <externalReference r:id="rId7"/>
  </externalReferences>
  <definedNames>
    <definedName name="ｄｄｄ">'[1]Ａ（北）'!#REF!</definedName>
    <definedName name="_xlnm.Print_Area" localSheetId="0">'はじめに（お読みください）'!$A$1:$B$8</definedName>
    <definedName name="_xlnm.Print_Area" localSheetId="1">計算シート!$A$1:$I$48</definedName>
    <definedName name="_xlnm.Print_Area" localSheetId="3">'更新履歴 '!$A$1:$K$66</definedName>
    <definedName name="_xlnm.Print_Area" localSheetId="2">作成例!$A$1:$I$48</definedName>
    <definedName name="お" localSheetId="3">'[1]Ａ（北）'!#REF!</definedName>
    <definedName name="お">'[1]Ａ（北）'!#REF!</definedName>
    <definedName name="か" localSheetId="3">'[1]Ａ（北）'!#REF!</definedName>
    <definedName name="か">'[1]Ａ（北）'!#REF!</definedName>
    <definedName name="は">'[1]Ａ（北）'!#REF!</definedName>
    <definedName name="可否" localSheetId="1">計算シート!$K$41:$L$44</definedName>
    <definedName name="可否" localSheetId="3">[2]作成例!$K$39:$L$42</definedName>
    <definedName name="可否">作成例!$K$41:$L$44</definedName>
    <definedName name="外皮基準" localSheetId="3">[2]MAST!$D$2:$K$5</definedName>
    <definedName name="外皮基準">MAST!$D$2:$K$5</definedName>
    <definedName name="水準" localSheetId="3">[2]MAST!$C$7:$G$10</definedName>
    <definedName name="水準">MAST!$C$7:$G$10</definedName>
    <definedName name="水準L" localSheetId="3">[2]MAST!$C$7:$C$10</definedName>
    <definedName name="水準L">MAST!$C$7:$C$10</definedName>
    <definedName name="地域区分" localSheetId="3">[2]MAST!$D$2:$K$2</definedName>
    <definedName name="地域区分">MAST!$D$2:$K$2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2" l="1"/>
  <c r="E37" i="2"/>
  <c r="E42" i="2"/>
  <c r="G37" i="2"/>
  <c r="E38" i="2" l="1"/>
  <c r="E39" i="2" s="1"/>
  <c r="E42" i="5"/>
  <c r="E37" i="5"/>
  <c r="G37" i="5" l="1"/>
  <c r="E38" i="5" s="1"/>
  <c r="E39" i="5" s="1"/>
  <c r="G42" i="5" l="1"/>
  <c r="E43" i="5" s="1"/>
  <c r="E44" i="5" s="1"/>
  <c r="C47" i="5"/>
  <c r="E34" i="5"/>
  <c r="C47" i="2" l="1"/>
  <c r="B47" i="5" l="1"/>
  <c r="E15" i="5"/>
  <c r="F15" i="5" s="1"/>
  <c r="G14" i="5"/>
  <c r="H14" i="5" s="1"/>
  <c r="E14" i="5"/>
  <c r="F14" i="5" s="1"/>
  <c r="B47" i="2" l="1"/>
  <c r="L44" i="5" l="1"/>
  <c r="L43" i="5"/>
  <c r="L42" i="5"/>
  <c r="L41" i="5"/>
  <c r="G47" i="5" s="1"/>
  <c r="G42" i="2"/>
  <c r="E43" i="2" s="1"/>
  <c r="E44" i="2" s="1"/>
  <c r="G14" i="2"/>
  <c r="H14" i="2" s="1"/>
  <c r="E15" i="2"/>
  <c r="F15" i="2" s="1"/>
  <c r="E14" i="2"/>
  <c r="F14" i="2" s="1"/>
  <c r="L41" i="2" l="1"/>
  <c r="L42" i="2" l="1"/>
  <c r="G47" i="2" s="1"/>
  <c r="L44" i="2"/>
  <c r="L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009</author>
    <author>016</author>
  </authors>
  <commentList>
    <comment ref="E25" authorId="0" shapeId="0" xr:uid="{00000000-0006-0000-0100-000001000000}">
      <text>
        <r>
          <rPr>
            <b/>
            <sz val="9"/>
            <color indexed="81"/>
            <rFont val="Meiryo UI"/>
            <family val="3"/>
            <charset val="128"/>
          </rPr>
          <t>マイナスで入力
（算定プログラム表示通りの値）</t>
        </r>
      </text>
    </comment>
    <comment ref="E26" authorId="1" shapeId="0" xr:uid="{00000000-0006-0000-0100-000002000000}">
      <text>
        <r>
          <rPr>
            <b/>
            <sz val="9"/>
            <color indexed="81"/>
            <rFont val="MS UI Gothic"/>
            <family val="3"/>
            <charset val="128"/>
          </rPr>
          <t>マイナスで入力
（算定プログラム表示通りの値）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009</author>
    <author>016</author>
  </authors>
  <commentList>
    <comment ref="E25" authorId="0" shapeId="0" xr:uid="{00000000-0006-0000-0200-000001000000}">
      <text>
        <r>
          <rPr>
            <b/>
            <sz val="9"/>
            <color indexed="81"/>
            <rFont val="Meiryo UI"/>
            <family val="3"/>
            <charset val="128"/>
          </rPr>
          <t>マイナスで入力
（算定プログラム表示通りの値）</t>
        </r>
      </text>
    </comment>
    <comment ref="E26" authorId="1" shapeId="0" xr:uid="{00000000-0006-0000-0200-000002000000}">
      <text>
        <r>
          <rPr>
            <b/>
            <sz val="9"/>
            <color indexed="81"/>
            <rFont val="Meiryo UI"/>
            <family val="3"/>
            <charset val="128"/>
          </rPr>
          <t>マイナスで入力
（算定プログラム表示通りの値）</t>
        </r>
      </text>
    </comment>
    <comment ref="E34" authorId="1" shapeId="0" xr:uid="{00000000-0006-0000-0200-000003000000}">
      <text>
        <r>
          <rPr>
            <b/>
            <sz val="12"/>
            <color indexed="81"/>
            <rFont val="HG丸ｺﾞｼｯｸM-PRO"/>
            <family val="3"/>
            <charset val="128"/>
          </rPr>
          <t>計算ロジック：
ⓑ－ⓐ</t>
        </r>
      </text>
    </comment>
    <comment ref="E37" authorId="1" shapeId="0" xr:uid="{00000000-0006-0000-0200-000004000000}">
      <text>
        <r>
          <rPr>
            <b/>
            <sz val="12"/>
            <color indexed="81"/>
            <rFont val="HG丸ｺﾞｼｯｸM-PRO"/>
            <family val="3"/>
            <charset val="128"/>
          </rPr>
          <t xml:space="preserve">　計算ロジック：
｛⑪+⑫+⑬+⑭+⑮-(⑱－⑳)+⑰｝*0.001
</t>
        </r>
        <r>
          <rPr>
            <sz val="12"/>
            <color indexed="81"/>
            <rFont val="HG丸ｺﾞｼｯｸM-PRO"/>
            <family val="3"/>
            <charset val="128"/>
          </rPr>
          <t>※⑰はマイナスの値として一次エネルギー計算結果に表示されるため、　
　　計算ロジックとしては、加算することとなる</t>
        </r>
      </text>
    </comment>
    <comment ref="E38" authorId="1" shapeId="0" xr:uid="{00000000-0006-0000-0200-000005000000}">
      <text>
        <r>
          <rPr>
            <b/>
            <sz val="12"/>
            <color indexed="81"/>
            <rFont val="HG丸ｺﾞｼｯｸM-PRO"/>
            <family val="3"/>
            <charset val="128"/>
          </rPr>
          <t>計算ロジック：
ⓑ－ⓒ</t>
        </r>
      </text>
    </comment>
    <comment ref="E39" authorId="1" shapeId="0" xr:uid="{00000000-0006-0000-0200-000006000000}">
      <text>
        <r>
          <rPr>
            <b/>
            <sz val="12"/>
            <color indexed="81"/>
            <rFont val="HG丸ｺﾞｼｯｸM-PRO"/>
            <family val="3"/>
            <charset val="128"/>
          </rPr>
          <t>計算ロジック：
(ⓓ／ⓑ)*100</t>
        </r>
      </text>
    </comment>
    <comment ref="E42" authorId="1" shapeId="0" xr:uid="{00000000-0006-0000-0200-000007000000}">
      <text>
        <r>
          <rPr>
            <b/>
            <sz val="12"/>
            <color indexed="81"/>
            <rFont val="HG丸ｺﾞｼｯｸM-PRO"/>
            <family val="3"/>
            <charset val="128"/>
          </rPr>
          <t>計算ロジック：
⑪+⑫+⑬+⑭+⑮-⑱-⑲</t>
        </r>
      </text>
    </comment>
    <comment ref="E43" authorId="1" shapeId="0" xr:uid="{00000000-0006-0000-0200-000008000000}">
      <text>
        <r>
          <rPr>
            <b/>
            <sz val="12"/>
            <color indexed="81"/>
            <rFont val="HG丸ｺﾞｼｯｸM-PRO"/>
            <family val="3"/>
            <charset val="128"/>
          </rPr>
          <t>計算ロジック：
ⓑ－ⓕ</t>
        </r>
      </text>
    </comment>
    <comment ref="E44" authorId="1" shapeId="0" xr:uid="{00000000-0006-0000-0200-000009000000}">
      <text>
        <r>
          <rPr>
            <b/>
            <sz val="12"/>
            <color indexed="81"/>
            <rFont val="HG丸ｺﾞｼｯｸM-PRO"/>
            <family val="3"/>
            <charset val="128"/>
          </rPr>
          <t>計算ロジック：
(ⓖ／ⓑ)*100</t>
        </r>
      </text>
    </comment>
  </commentList>
</comments>
</file>

<file path=xl/sharedStrings.xml><?xml version="1.0" encoding="utf-8"?>
<sst xmlns="http://schemas.openxmlformats.org/spreadsheetml/2006/main" count="218" uniqueCount="126">
  <si>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</si>
  <si>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</si>
  <si>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</si>
  <si>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</si>
  <si>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</si>
  <si>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％</t>
    <phoneticPr fontId="1"/>
  </si>
  <si>
    <t>建築物の名称</t>
    <rPh sb="0" eb="3">
      <t>ケンチクブツ</t>
    </rPh>
    <rPh sb="4" eb="6">
      <t>メイショウ</t>
    </rPh>
    <phoneticPr fontId="1"/>
  </si>
  <si>
    <t>　　　■判定</t>
    <rPh sb="4" eb="6">
      <t>ハンテイ</t>
    </rPh>
    <phoneticPr fontId="1"/>
  </si>
  <si>
    <t>（入力不要）</t>
    <rPh sb="1" eb="3">
      <t>ニュウリョク</t>
    </rPh>
    <rPh sb="3" eb="5">
      <t>フヨウ</t>
    </rPh>
    <phoneticPr fontId="1"/>
  </si>
  <si>
    <t>←③/①×100</t>
    <phoneticPr fontId="1"/>
  </si>
  <si>
    <t>←⑤/①×100</t>
    <phoneticPr fontId="1"/>
  </si>
  <si>
    <t>作成例に用いた一次エネ計算結果</t>
    <rPh sb="0" eb="2">
      <t>サクセイ</t>
    </rPh>
    <rPh sb="2" eb="3">
      <t>レイ</t>
    </rPh>
    <rPh sb="4" eb="5">
      <t>モチ</t>
    </rPh>
    <rPh sb="7" eb="9">
      <t>イチジ</t>
    </rPh>
    <rPh sb="11" eb="13">
      <t>ケイサン</t>
    </rPh>
    <rPh sb="13" eb="15">
      <t>ケッカ</t>
    </rPh>
    <phoneticPr fontId="1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</si>
  <si>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</si>
  <si>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</si>
  <si>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ZEHマーク外皮基準</t>
    <rPh sb="6" eb="8">
      <t>ガイヒ</t>
    </rPh>
    <rPh sb="8" eb="10">
      <t>キジュン</t>
    </rPh>
    <phoneticPr fontId="1"/>
  </si>
  <si>
    <t>地域区分</t>
    <rPh sb="0" eb="2">
      <t>チイキ</t>
    </rPh>
    <rPh sb="2" eb="4">
      <t>クブン</t>
    </rPh>
    <phoneticPr fontId="1"/>
  </si>
  <si>
    <t>1地域</t>
    <rPh sb="1" eb="3">
      <t>チイキ</t>
    </rPh>
    <phoneticPr fontId="1"/>
  </si>
  <si>
    <t>2地域</t>
    <rPh sb="1" eb="3">
      <t>チイキ</t>
    </rPh>
    <phoneticPr fontId="1"/>
  </si>
  <si>
    <t>3地域</t>
    <rPh sb="1" eb="3">
      <t>チイキ</t>
    </rPh>
    <phoneticPr fontId="1"/>
  </si>
  <si>
    <t>4地域</t>
    <rPh sb="1" eb="3">
      <t>チイキ</t>
    </rPh>
    <phoneticPr fontId="1"/>
  </si>
  <si>
    <t>5地域</t>
    <rPh sb="1" eb="3">
      <t>チイキ</t>
    </rPh>
    <phoneticPr fontId="1"/>
  </si>
  <si>
    <t>6地域</t>
    <rPh sb="1" eb="3">
      <t>チイキ</t>
    </rPh>
    <phoneticPr fontId="1"/>
  </si>
  <si>
    <t>7地域</t>
    <rPh sb="1" eb="3">
      <t>チイキ</t>
    </rPh>
    <phoneticPr fontId="1"/>
  </si>
  <si>
    <t>8地域</t>
    <rPh sb="1" eb="3">
      <t>チイキ</t>
    </rPh>
    <phoneticPr fontId="1"/>
  </si>
  <si>
    <t>－</t>
    <phoneticPr fontId="1"/>
  </si>
  <si>
    <t>（基準なし）</t>
    <rPh sb="1" eb="3">
      <t>キジュン</t>
    </rPh>
    <phoneticPr fontId="1"/>
  </si>
  <si>
    <r>
      <t>（※1）Ｕ</t>
    </r>
    <r>
      <rPr>
        <sz val="6"/>
        <color theme="1"/>
        <rFont val="Meiryo UI"/>
        <family val="3"/>
        <charset val="128"/>
      </rPr>
      <t>Ａ</t>
    </r>
    <r>
      <rPr>
        <sz val="8"/>
        <color theme="1"/>
        <rFont val="Meiryo UI"/>
        <family val="3"/>
        <charset val="128"/>
      </rPr>
      <t>値 １、２地域：０．４［Ｗ／㎡Ｋ］以下、３地域：０．５［Ｗ／㎡Ｋ］以下、４～７地域：０．６［Ｗ／㎡Ｋ］以下
（※2）評価書の表示項目　（申請書チェック項目）　　（※3）表示マークの表示項目</t>
    </r>
    <rPh sb="64" eb="66">
      <t>ヒョウカ</t>
    </rPh>
    <rPh sb="66" eb="67">
      <t>ショ</t>
    </rPh>
    <rPh sb="68" eb="70">
      <t>ヒョウジ</t>
    </rPh>
    <rPh sb="70" eb="72">
      <t>コウモク</t>
    </rPh>
    <rPh sb="74" eb="76">
      <t>シンセイ</t>
    </rPh>
    <rPh sb="76" eb="77">
      <t>ショ</t>
    </rPh>
    <rPh sb="81" eb="83">
      <t>コウモク</t>
    </rPh>
    <rPh sb="96" eb="98">
      <t>ヒョウジ</t>
    </rPh>
    <rPh sb="98" eb="100">
      <t>コウモク</t>
    </rPh>
    <phoneticPr fontId="1"/>
  </si>
  <si>
    <t>設計値</t>
    <rPh sb="0" eb="2">
      <t>セッケイ</t>
    </rPh>
    <rPh sb="2" eb="3">
      <t>チ</t>
    </rPh>
    <phoneticPr fontId="1"/>
  </si>
  <si>
    <t>省エネ基準値</t>
    <rPh sb="0" eb="1">
      <t>ショウ</t>
    </rPh>
    <rPh sb="3" eb="6">
      <t>キジュンチ</t>
    </rPh>
    <phoneticPr fontId="1"/>
  </si>
  <si>
    <t xml:space="preserve"> 暖房設備</t>
    <rPh sb="1" eb="3">
      <t>ダンボウ</t>
    </rPh>
    <rPh sb="3" eb="5">
      <t>セツビ</t>
    </rPh>
    <phoneticPr fontId="1"/>
  </si>
  <si>
    <t xml:space="preserve"> 冷房設備</t>
    <rPh sb="1" eb="3">
      <t>レイボウ</t>
    </rPh>
    <rPh sb="3" eb="5">
      <t>セツビ</t>
    </rPh>
    <phoneticPr fontId="1"/>
  </si>
  <si>
    <t xml:space="preserve"> 換気設備</t>
    <rPh sb="1" eb="3">
      <t>カンキ</t>
    </rPh>
    <rPh sb="3" eb="5">
      <t>セツビ</t>
    </rPh>
    <phoneticPr fontId="1"/>
  </si>
  <si>
    <t xml:space="preserve"> 給湯設備</t>
    <rPh sb="1" eb="3">
      <t>キュウトウ</t>
    </rPh>
    <rPh sb="3" eb="5">
      <t>セツビ</t>
    </rPh>
    <phoneticPr fontId="1"/>
  </si>
  <si>
    <t xml:space="preserve"> 照明設備</t>
    <phoneticPr fontId="1"/>
  </si>
  <si>
    <t xml:space="preserve"> その他の設備</t>
    <rPh sb="3" eb="4">
      <t>タ</t>
    </rPh>
    <rPh sb="5" eb="7">
      <t>セツビ</t>
    </rPh>
    <phoneticPr fontId="1"/>
  </si>
  <si>
    <r>
      <t xml:space="preserve"> 発電量（</t>
    </r>
    <r>
      <rPr>
        <sz val="9"/>
        <color theme="1"/>
        <rFont val="Meiryo UI"/>
        <family val="3"/>
        <charset val="128"/>
      </rPr>
      <t>コージェネレーション）</t>
    </r>
    <phoneticPr fontId="1"/>
  </si>
  <si>
    <r>
      <t xml:space="preserve"> 発電量（</t>
    </r>
    <r>
      <rPr>
        <sz val="9"/>
        <color theme="1"/>
        <rFont val="Meiryo UI"/>
        <family val="3"/>
        <charset val="128"/>
      </rPr>
      <t>太陽光発電）</t>
    </r>
    <phoneticPr fontId="1"/>
  </si>
  <si>
    <r>
      <t xml:space="preserve"> 外皮平均熱貫流率　U</t>
    </r>
    <r>
      <rPr>
        <vertAlign val="subscript"/>
        <sz val="10"/>
        <color theme="1"/>
        <rFont val="Meiryo UI"/>
        <family val="3"/>
        <charset val="128"/>
      </rPr>
      <t>A</t>
    </r>
    <r>
      <rPr>
        <sz val="10"/>
        <color theme="1"/>
        <rFont val="Meiryo UI"/>
        <family val="3"/>
        <charset val="128"/>
      </rPr>
      <t>値</t>
    </r>
    <rPh sb="1" eb="3">
      <t>ガイヒ</t>
    </rPh>
    <rPh sb="3" eb="5">
      <t>ヘイキン</t>
    </rPh>
    <rPh sb="5" eb="6">
      <t>ネツ</t>
    </rPh>
    <rPh sb="6" eb="8">
      <t>カンリュウ</t>
    </rPh>
    <rPh sb="8" eb="9">
      <t>リツ</t>
    </rPh>
    <rPh sb="12" eb="13">
      <t>チ</t>
    </rPh>
    <phoneticPr fontId="1"/>
  </si>
  <si>
    <r>
      <t xml:space="preserve"> 冷房期の平均日射熱取得率　η</t>
    </r>
    <r>
      <rPr>
        <vertAlign val="subscript"/>
        <sz val="10"/>
        <color theme="1"/>
        <rFont val="Meiryo UI"/>
        <family val="3"/>
        <charset val="128"/>
      </rPr>
      <t>AC</t>
    </r>
    <r>
      <rPr>
        <sz val="10"/>
        <color theme="1"/>
        <rFont val="Meiryo UI"/>
        <family val="3"/>
        <charset val="128"/>
      </rPr>
      <t>値</t>
    </r>
    <rPh sb="1" eb="3">
      <t>レイボウ</t>
    </rPh>
    <rPh sb="3" eb="4">
      <t>キ</t>
    </rPh>
    <rPh sb="5" eb="7">
      <t>ヘイキン</t>
    </rPh>
    <rPh sb="7" eb="9">
      <t>ニッシャ</t>
    </rPh>
    <rPh sb="9" eb="10">
      <t>ネツ</t>
    </rPh>
    <rPh sb="10" eb="13">
      <t>シュトクリツ</t>
    </rPh>
    <rPh sb="17" eb="18">
      <t>チ</t>
    </rPh>
    <phoneticPr fontId="1"/>
  </si>
  <si>
    <t>　使用のルール</t>
    <rPh sb="1" eb="3">
      <t>シヨウ</t>
    </rPh>
    <phoneticPr fontId="1"/>
  </si>
  <si>
    <r>
      <rPr>
        <b/>
        <sz val="14"/>
        <color theme="1"/>
        <rFont val="Meiryo UI"/>
        <family val="3"/>
        <charset val="128"/>
      </rPr>
      <t>BELS</t>
    </r>
    <r>
      <rPr>
        <sz val="14"/>
        <color theme="1"/>
        <rFont val="Meiryo UI"/>
        <family val="3"/>
        <charset val="128"/>
      </rPr>
      <t>　</t>
    </r>
    <r>
      <rPr>
        <u/>
        <sz val="14"/>
        <color theme="1"/>
        <rFont val="Meiryo UI"/>
        <family val="3"/>
        <charset val="128"/>
      </rPr>
      <t>住宅の「ZEH」、「ゼロエネ相当」に関する表示についての一次エネルギー計算書</t>
    </r>
    <rPh sb="5" eb="7">
      <t>ジュウタク</t>
    </rPh>
    <rPh sb="19" eb="21">
      <t>ソウトウ</t>
    </rPh>
    <rPh sb="23" eb="24">
      <t>カン</t>
    </rPh>
    <rPh sb="26" eb="28">
      <t>ヒョウジ</t>
    </rPh>
    <phoneticPr fontId="1"/>
  </si>
  <si>
    <t>設計一次エネルギー [MJ]</t>
    <phoneticPr fontId="1"/>
  </si>
  <si>
    <t>基準一次エネルギー [MJ]</t>
    <phoneticPr fontId="1"/>
  </si>
  <si>
    <t>設計一次エネルギー [GJ]</t>
    <phoneticPr fontId="1"/>
  </si>
  <si>
    <t>基準一次エネルギー [GJ]</t>
    <phoneticPr fontId="1"/>
  </si>
  <si>
    <t>▼ 外皮基準ならびに一次エネルギー消費量における判定</t>
    <rPh sb="2" eb="4">
      <t>ガイヒ</t>
    </rPh>
    <rPh sb="4" eb="6">
      <t>キジュン</t>
    </rPh>
    <rPh sb="10" eb="20">
      <t>イチジ</t>
    </rPh>
    <rPh sb="24" eb="26">
      <t>ハンテイ</t>
    </rPh>
    <phoneticPr fontId="1"/>
  </si>
  <si>
    <t xml:space="preserve"> ・緑色部分は自動的に計算されます。</t>
    <rPh sb="2" eb="4">
      <t>ミドリイロ</t>
    </rPh>
    <rPh sb="4" eb="6">
      <t>ブブン</t>
    </rPh>
    <rPh sb="7" eb="10">
      <t>ジドウテキ</t>
    </rPh>
    <rPh sb="11" eb="13">
      <t>ケイサン</t>
    </rPh>
    <phoneticPr fontId="1"/>
  </si>
  <si>
    <t xml:space="preserve"> ・計算結果をもとに判定することで、申請書にチェックする表示事項が確認できます。</t>
    <rPh sb="2" eb="4">
      <t>ケイサン</t>
    </rPh>
    <rPh sb="4" eb="6">
      <t>ケッカ</t>
    </rPh>
    <rPh sb="10" eb="12">
      <t>ハンテイ</t>
    </rPh>
    <rPh sb="18" eb="20">
      <t>シンセイ</t>
    </rPh>
    <rPh sb="20" eb="21">
      <t>ショ</t>
    </rPh>
    <rPh sb="28" eb="30">
      <t>ヒョウジ</t>
    </rPh>
    <rPh sb="30" eb="32">
      <t>ジコウ</t>
    </rPh>
    <rPh sb="33" eb="35">
      <t>カクニン</t>
    </rPh>
    <phoneticPr fontId="1"/>
  </si>
  <si>
    <t xml:space="preserve"> ・①～⑤は、設計内容説明書の記載欄に対応しています。</t>
    <phoneticPr fontId="1"/>
  </si>
  <si>
    <r>
      <t xml:space="preserve"> 削減率　（</t>
    </r>
    <r>
      <rPr>
        <b/>
        <sz val="10"/>
        <color rgb="FFFF0000"/>
        <rFont val="Meiryo UI"/>
        <family val="3"/>
        <charset val="128"/>
      </rPr>
      <t>B</t>
    </r>
    <r>
      <rPr>
        <sz val="10"/>
        <rFont val="Meiryo UI"/>
        <family val="3"/>
        <charset val="128"/>
      </rPr>
      <t>）</t>
    </r>
    <rPh sb="1" eb="3">
      <t>サクゲン</t>
    </rPh>
    <rPh sb="3" eb="4">
      <t>リツ</t>
    </rPh>
    <phoneticPr fontId="1"/>
  </si>
  <si>
    <t xml:space="preserve"> エネルギー消費削減量</t>
    <rPh sb="6" eb="8">
      <t>ショウヒ</t>
    </rPh>
    <rPh sb="8" eb="10">
      <t>サクゲン</t>
    </rPh>
    <rPh sb="10" eb="11">
      <t>リョウ</t>
    </rPh>
    <phoneticPr fontId="1"/>
  </si>
  <si>
    <r>
      <t xml:space="preserve"> 削減率　（</t>
    </r>
    <r>
      <rPr>
        <b/>
        <sz val="10"/>
        <color rgb="FFFF0000"/>
        <rFont val="Meiryo UI"/>
        <family val="3"/>
        <charset val="128"/>
      </rPr>
      <t>A</t>
    </r>
    <r>
      <rPr>
        <sz val="10"/>
        <rFont val="Meiryo UI"/>
        <family val="3"/>
        <charset val="128"/>
      </rPr>
      <t>）</t>
    </r>
    <rPh sb="1" eb="3">
      <t>サクゲン</t>
    </rPh>
    <rPh sb="3" eb="4">
      <t>リツ</t>
    </rPh>
    <phoneticPr fontId="1"/>
  </si>
  <si>
    <r>
      <rPr>
        <b/>
        <u/>
        <sz val="10"/>
        <color theme="1"/>
        <rFont val="Meiryo UI"/>
        <family val="3"/>
        <charset val="128"/>
      </rPr>
      <t xml:space="preserve"> 結果①</t>
    </r>
    <r>
      <rPr>
        <b/>
        <sz val="10"/>
        <color theme="1"/>
        <rFont val="Meiryo UI"/>
        <family val="3"/>
        <charset val="128"/>
      </rPr>
      <t>　省エネ基準</t>
    </r>
    <r>
      <rPr>
        <b/>
        <sz val="8"/>
        <color theme="1"/>
        <rFont val="Meiryo UI"/>
        <family val="3"/>
        <charset val="128"/>
      </rPr>
      <t>（その他除く）</t>
    </r>
    <rPh sb="1" eb="3">
      <t>ケッカ</t>
    </rPh>
    <rPh sb="5" eb="6">
      <t>ショウ</t>
    </rPh>
    <rPh sb="8" eb="10">
      <t>キジュン</t>
    </rPh>
    <rPh sb="13" eb="14">
      <t>タ</t>
    </rPh>
    <rPh sb="14" eb="15">
      <t>ノゾ</t>
    </rPh>
    <phoneticPr fontId="1"/>
  </si>
  <si>
    <r>
      <rPr>
        <b/>
        <u/>
        <sz val="10"/>
        <color theme="1"/>
        <rFont val="Meiryo UI"/>
        <family val="3"/>
        <charset val="128"/>
      </rPr>
      <t xml:space="preserve"> 結果②</t>
    </r>
    <r>
      <rPr>
        <b/>
        <sz val="10"/>
        <color theme="1"/>
        <rFont val="Meiryo UI"/>
        <family val="3"/>
        <charset val="128"/>
      </rPr>
      <t>　再生可能エネルギーを除く</t>
    </r>
    <r>
      <rPr>
        <b/>
        <sz val="8"/>
        <color theme="1"/>
        <rFont val="Meiryo UI"/>
        <family val="3"/>
        <charset val="128"/>
      </rPr>
      <t>（その他除く）</t>
    </r>
    <rPh sb="1" eb="3">
      <t>ケッカ</t>
    </rPh>
    <rPh sb="5" eb="7">
      <t>サイセイ</t>
    </rPh>
    <rPh sb="7" eb="9">
      <t>カノウ</t>
    </rPh>
    <rPh sb="15" eb="16">
      <t>ノゾ</t>
    </rPh>
    <phoneticPr fontId="1"/>
  </si>
  <si>
    <r>
      <rPr>
        <b/>
        <u/>
        <sz val="10"/>
        <color theme="1"/>
        <rFont val="Meiryo UI"/>
        <family val="3"/>
        <charset val="128"/>
      </rPr>
      <t xml:space="preserve"> 結果③</t>
    </r>
    <r>
      <rPr>
        <b/>
        <sz val="10"/>
        <color theme="1"/>
        <rFont val="Meiryo UI"/>
        <family val="3"/>
        <charset val="128"/>
      </rPr>
      <t>　再生可能エネルギーを加え</t>
    </r>
    <r>
      <rPr>
        <b/>
        <sz val="8"/>
        <color theme="1"/>
        <rFont val="Meiryo UI"/>
        <family val="3"/>
        <charset val="128"/>
      </rPr>
      <t>（その他除く）</t>
    </r>
    <rPh sb="1" eb="3">
      <t>ケッカ</t>
    </rPh>
    <rPh sb="15" eb="16">
      <t>クワ</t>
    </rPh>
    <phoneticPr fontId="1"/>
  </si>
  <si>
    <t xml:space="preserve"> 一次エネルギー消費量
 （1戸当り）</t>
    <phoneticPr fontId="1"/>
  </si>
  <si>
    <t xml:space="preserve"> 参考値</t>
    <rPh sb="1" eb="3">
      <t>サンコウ</t>
    </rPh>
    <rPh sb="3" eb="4">
      <t>アタイ</t>
    </rPh>
    <phoneticPr fontId="1"/>
  </si>
  <si>
    <t>　『ZEH』</t>
    <phoneticPr fontId="1"/>
  </si>
  <si>
    <t>　NearlyZEH</t>
    <phoneticPr fontId="1"/>
  </si>
  <si>
    <t>　ゼロエネ相当</t>
    <rPh sb="5" eb="7">
      <t>ソウトウ</t>
    </rPh>
    <phoneticPr fontId="1"/>
  </si>
  <si>
    <t>ZEH外皮基準</t>
    <rPh sb="3" eb="5">
      <t>ガイヒ</t>
    </rPh>
    <rPh sb="5" eb="7">
      <t>キジュン</t>
    </rPh>
    <phoneticPr fontId="1"/>
  </si>
  <si>
    <t>（基準なし）</t>
    <phoneticPr fontId="1"/>
  </si>
  <si>
    <t>▼ 外皮基準</t>
    <rPh sb="2" eb="4">
      <t>ガイヒ</t>
    </rPh>
    <rPh sb="4" eb="6">
      <t>キジュン</t>
    </rPh>
    <phoneticPr fontId="1"/>
  </si>
  <si>
    <t>▼ 一次エネルギー消費量</t>
    <rPh sb="2" eb="12">
      <t>イチジ</t>
    </rPh>
    <phoneticPr fontId="1"/>
  </si>
  <si>
    <t>表示したい評価項目</t>
    <rPh sb="0" eb="2">
      <t>ヒョウジ</t>
    </rPh>
    <rPh sb="5" eb="7">
      <t>ヒョウカ</t>
    </rPh>
    <rPh sb="7" eb="9">
      <t>コウモク</t>
    </rPh>
    <phoneticPr fontId="1"/>
  </si>
  <si>
    <r>
      <t>○○○○邸　</t>
    </r>
    <r>
      <rPr>
        <b/>
        <sz val="11"/>
        <color rgb="FFFF0000"/>
        <rFont val="Meiryo UI"/>
        <family val="3"/>
        <charset val="128"/>
      </rPr>
      <t>作成例</t>
    </r>
    <rPh sb="6" eb="9">
      <t>サクセイレイ</t>
    </rPh>
    <phoneticPr fontId="1"/>
  </si>
  <si>
    <t xml:space="preserve">  ZEH oriented</t>
    <phoneticPr fontId="1"/>
  </si>
  <si>
    <t>更新履歴</t>
    <rPh sb="0" eb="2">
      <t>コウシン</t>
    </rPh>
    <rPh sb="2" eb="4">
      <t>リレキ</t>
    </rPh>
    <phoneticPr fontId="27"/>
  </si>
  <si>
    <t>更新内容：</t>
    <rPh sb="0" eb="2">
      <t>コウシン</t>
    </rPh>
    <rPh sb="2" eb="4">
      <t>ナイヨウ</t>
    </rPh>
    <phoneticPr fontId="27"/>
  </si>
  <si>
    <t>ZEH oriented の追加</t>
    <rPh sb="14" eb="16">
      <t>ツイカ</t>
    </rPh>
    <phoneticPr fontId="27"/>
  </si>
  <si>
    <t>更新日：2018.07.02</t>
    <rPh sb="0" eb="2">
      <t>コウシン</t>
    </rPh>
    <rPh sb="2" eb="3">
      <t>ビ</t>
    </rPh>
    <phoneticPr fontId="1"/>
  </si>
  <si>
    <t>更新日：2018.07.04</t>
    <rPh sb="0" eb="2">
      <t>コウシン</t>
    </rPh>
    <rPh sb="2" eb="3">
      <t>ビ</t>
    </rPh>
    <phoneticPr fontId="1"/>
  </si>
  <si>
    <t xml:space="preserve"> 外皮：省エネ基準 　一次エネ：A≧20　＆　B≧100</t>
    <rPh sb="4" eb="5">
      <t>ショウ</t>
    </rPh>
    <phoneticPr fontId="1"/>
  </si>
  <si>
    <t xml:space="preserve"> 外皮：省エネ基準 ・ ZEH外皮基準　一次エネ：A≧20　＆　B≧100</t>
    <rPh sb="1" eb="3">
      <t>ガイヒ</t>
    </rPh>
    <rPh sb="4" eb="5">
      <t>ショウ</t>
    </rPh>
    <rPh sb="7" eb="9">
      <t>キジュン</t>
    </rPh>
    <rPh sb="15" eb="17">
      <t>ガイヒ</t>
    </rPh>
    <rPh sb="17" eb="19">
      <t>キジュン</t>
    </rPh>
    <rPh sb="20" eb="22">
      <t>イチジ</t>
    </rPh>
    <phoneticPr fontId="1"/>
  </si>
  <si>
    <t xml:space="preserve"> 外皮：省エネ基準 ・ ZEH外皮基準　一次エネ：A≧20　＆　75≦B＜100</t>
    <rPh sb="1" eb="3">
      <t>ガイヒ</t>
    </rPh>
    <rPh sb="15" eb="17">
      <t>ガイヒ</t>
    </rPh>
    <rPh sb="17" eb="19">
      <t>キジュン</t>
    </rPh>
    <rPh sb="20" eb="22">
      <t>イチジ</t>
    </rPh>
    <phoneticPr fontId="1"/>
  </si>
  <si>
    <t xml:space="preserve"> 外皮：省エネ基準 ・ ZEH外皮基準　一次エネ：A≧20</t>
    <phoneticPr fontId="1"/>
  </si>
  <si>
    <t>判定条件に、冷房期の平均日射熱取得率（省エネ基準）を追加</t>
    <rPh sb="0" eb="2">
      <t>ハンテイ</t>
    </rPh>
    <rPh sb="2" eb="4">
      <t>ジョウケン</t>
    </rPh>
    <rPh sb="6" eb="8">
      <t>レイボウ</t>
    </rPh>
    <rPh sb="8" eb="9">
      <t>キ</t>
    </rPh>
    <rPh sb="10" eb="12">
      <t>ヘイキン</t>
    </rPh>
    <rPh sb="12" eb="14">
      <t>ニッシャ</t>
    </rPh>
    <rPh sb="14" eb="15">
      <t>ネツ</t>
    </rPh>
    <rPh sb="15" eb="18">
      <t>シュトクリツ</t>
    </rPh>
    <rPh sb="19" eb="20">
      <t>ショウ</t>
    </rPh>
    <rPh sb="22" eb="24">
      <t>キジュン</t>
    </rPh>
    <rPh sb="26" eb="28">
      <t>ツイカ</t>
    </rPh>
    <phoneticPr fontId="1"/>
  </si>
  <si>
    <t>作成例の‘発電量（太陽光発電）’の数値を修正。（2018.07.12）</t>
    <rPh sb="0" eb="2">
      <t>サクセイ</t>
    </rPh>
    <rPh sb="2" eb="3">
      <t>レイ</t>
    </rPh>
    <rPh sb="5" eb="7">
      <t>ハツデン</t>
    </rPh>
    <rPh sb="7" eb="8">
      <t>リョウ</t>
    </rPh>
    <rPh sb="9" eb="11">
      <t>タイヨウ</t>
    </rPh>
    <rPh sb="11" eb="12">
      <t>コウ</t>
    </rPh>
    <rPh sb="12" eb="14">
      <t>ハツデン</t>
    </rPh>
    <rPh sb="17" eb="19">
      <t>スウチ</t>
    </rPh>
    <rPh sb="20" eb="22">
      <t>シュウセイ</t>
    </rPh>
    <phoneticPr fontId="1"/>
  </si>
  <si>
    <t>25091</t>
    <phoneticPr fontId="1"/>
  </si>
  <si>
    <t>10763</t>
    <phoneticPr fontId="1"/>
  </si>
  <si>
    <t>4542</t>
    <phoneticPr fontId="1"/>
  </si>
  <si>
    <t xml:space="preserve">
はじめに（お読みください）
</t>
    <rPh sb="7" eb="8">
      <t>ヨ</t>
    </rPh>
    <phoneticPr fontId="27"/>
  </si>
  <si>
    <t xml:space="preserve">
１)
</t>
    <phoneticPr fontId="27"/>
  </si>
  <si>
    <t>本バージョン：ver1.4</t>
    <rPh sb="0" eb="1">
      <t>ホン</t>
    </rPh>
    <phoneticPr fontId="27"/>
  </si>
  <si>
    <t>入力例の画像の差し替え；エネルギー消費計算プログラム（住宅版）（国立研究開発法人建築研究所（協力：国土交通省国土技術政策総合研究所））のバージョンアップに伴う、計算結果ＰＤＦのレイアウト変更に伴う画像の差し替え。</t>
    <rPh sb="0" eb="2">
      <t>ニュウリョク</t>
    </rPh>
    <rPh sb="2" eb="3">
      <t>レイ</t>
    </rPh>
    <rPh sb="4" eb="6">
      <t>ガゾウ</t>
    </rPh>
    <rPh sb="7" eb="8">
      <t>サ</t>
    </rPh>
    <rPh sb="9" eb="10">
      <t>カ</t>
    </rPh>
    <rPh sb="17" eb="19">
      <t>ショウヒ</t>
    </rPh>
    <rPh sb="19" eb="21">
      <t>ケイサン</t>
    </rPh>
    <rPh sb="27" eb="29">
      <t>ジュウタク</t>
    </rPh>
    <rPh sb="29" eb="30">
      <t>バン</t>
    </rPh>
    <rPh sb="77" eb="78">
      <t>トモナ</t>
    </rPh>
    <rPh sb="80" eb="82">
      <t>ケイサン</t>
    </rPh>
    <rPh sb="82" eb="84">
      <t>ケッカ</t>
    </rPh>
    <rPh sb="93" eb="95">
      <t>ヘンコウ</t>
    </rPh>
    <rPh sb="96" eb="97">
      <t>トモナ</t>
    </rPh>
    <rPh sb="98" eb="100">
      <t>ガゾウ</t>
    </rPh>
    <rPh sb="101" eb="102">
      <t>サ</t>
    </rPh>
    <rPh sb="103" eb="104">
      <t>カ</t>
    </rPh>
    <phoneticPr fontId="1"/>
  </si>
  <si>
    <t>更新日：2018.08.31　</t>
    <rPh sb="0" eb="2">
      <t>コウシン</t>
    </rPh>
    <rPh sb="2" eb="3">
      <t>ニチ</t>
    </rPh>
    <phoneticPr fontId="1"/>
  </si>
  <si>
    <t>パスワードの設定</t>
    <rPh sb="6" eb="8">
      <t>セッテイ</t>
    </rPh>
    <phoneticPr fontId="1"/>
  </si>
  <si>
    <t>バージョン：ver1.2</t>
    <phoneticPr fontId="27"/>
  </si>
  <si>
    <t>更新日：2018.10.17</t>
    <rPh sb="0" eb="2">
      <t>コウシン</t>
    </rPh>
    <rPh sb="2" eb="3">
      <t>ビ</t>
    </rPh>
    <phoneticPr fontId="1"/>
  </si>
  <si>
    <t xml:space="preserve"> 発電設備の発電量のうち自家消費分</t>
    <rPh sb="1" eb="3">
      <t>ハツデン</t>
    </rPh>
    <rPh sb="3" eb="5">
      <t>セツビ</t>
    </rPh>
    <rPh sb="6" eb="8">
      <t>ハツデン</t>
    </rPh>
    <rPh sb="8" eb="9">
      <t>リョウ</t>
    </rPh>
    <rPh sb="12" eb="14">
      <t>ジカ</t>
    </rPh>
    <rPh sb="14" eb="16">
      <t>ショウヒ</t>
    </rPh>
    <rPh sb="16" eb="17">
      <t>ブン</t>
    </rPh>
    <phoneticPr fontId="1"/>
  </si>
  <si>
    <t xml:space="preserve"> ｺｰｼﾞｪﾈﾚｰｼｮﾝ設備の売電量に係る控除量</t>
    <rPh sb="12" eb="14">
      <t>セツビ</t>
    </rPh>
    <rPh sb="15" eb="17">
      <t>バイデン</t>
    </rPh>
    <rPh sb="17" eb="18">
      <t>リョウ</t>
    </rPh>
    <rPh sb="19" eb="20">
      <t>カカ</t>
    </rPh>
    <rPh sb="21" eb="23">
      <t>コウジョ</t>
    </rPh>
    <rPh sb="23" eb="24">
      <t>リョウ</t>
    </rPh>
    <phoneticPr fontId="1"/>
  </si>
  <si>
    <t xml:space="preserve">
２)
</t>
    <phoneticPr fontId="27"/>
  </si>
  <si>
    <t xml:space="preserve">
４)</t>
    <phoneticPr fontId="27"/>
  </si>
  <si>
    <r>
      <t xml:space="preserve"> 発電量（</t>
    </r>
    <r>
      <rPr>
        <sz val="9"/>
        <color theme="1"/>
        <rFont val="Meiryo UI"/>
        <family val="3"/>
        <charset val="128"/>
      </rPr>
      <t>コージェネレーション）</t>
    </r>
    <phoneticPr fontId="1"/>
  </si>
  <si>
    <t xml:space="preserve"> 売電量（コージェネレーション）</t>
    <rPh sb="1" eb="3">
      <t>バイデン</t>
    </rPh>
    <rPh sb="3" eb="4">
      <t>リョウ</t>
    </rPh>
    <phoneticPr fontId="1"/>
  </si>
  <si>
    <r>
      <t xml:space="preserve"> 売電量（</t>
    </r>
    <r>
      <rPr>
        <sz val="9"/>
        <color theme="1"/>
        <rFont val="Meiryo UI"/>
        <family val="3"/>
        <charset val="128"/>
      </rPr>
      <t>太陽光発電）</t>
    </r>
    <rPh sb="1" eb="2">
      <t>ウ</t>
    </rPh>
    <phoneticPr fontId="1"/>
  </si>
  <si>
    <t>13383</t>
    <phoneticPr fontId="1"/>
  </si>
  <si>
    <t>5634</t>
    <phoneticPr fontId="1"/>
  </si>
  <si>
    <t>59.5</t>
    <phoneticPr fontId="1"/>
  </si>
  <si>
    <t xml:space="preserve"> ・黄色セルに入力、水色セルを選択してください。</t>
    <rPh sb="7" eb="9">
      <t>ニュウリョク</t>
    </rPh>
    <rPh sb="10" eb="12">
      <t>ミズイロ</t>
    </rPh>
    <rPh sb="15" eb="17">
      <t>センタク</t>
    </rPh>
    <phoneticPr fontId="1"/>
  </si>
  <si>
    <t>本バージョン：ver1.5</t>
    <rPh sb="0" eb="1">
      <t>ホン</t>
    </rPh>
    <phoneticPr fontId="27"/>
  </si>
  <si>
    <t>バージョン：ver1.3</t>
    <phoneticPr fontId="27"/>
  </si>
  <si>
    <t xml:space="preserve"> 技術情報（国立研究開発法人建築研究所）の変更に伴い、ｺｰｼﾞｪﾈﾚｰｼｮﾝ設備の売電量に係る控除量の入力欄を追加。</t>
    <rPh sb="1" eb="3">
      <t>ギジュツ</t>
    </rPh>
    <rPh sb="3" eb="5">
      <t>ジョウホウ</t>
    </rPh>
    <rPh sb="21" eb="23">
      <t>ヘンコウ</t>
    </rPh>
    <rPh sb="24" eb="25">
      <t>トモナ</t>
    </rPh>
    <rPh sb="37" eb="40">
      <t>セツビノ</t>
    </rPh>
    <rPh sb="40" eb="42">
      <t>バイデン</t>
    </rPh>
    <rPh sb="42" eb="44">
      <t>リョウニ</t>
    </rPh>
    <rPh sb="44" eb="46">
      <t>カカワル</t>
    </rPh>
    <rPh sb="46" eb="48">
      <t>コウジョ</t>
    </rPh>
    <rPh sb="48" eb="50">
      <t>リョウノ</t>
    </rPh>
    <rPh sb="50" eb="52">
      <t>ニュウリョク</t>
    </rPh>
    <rPh sb="51" eb="53">
      <t>ニュウリョク</t>
    </rPh>
    <rPh sb="53" eb="54">
      <t>ラン</t>
    </rPh>
    <rPh sb="54" eb="56">
      <t>ツイカ</t>
    </rPh>
    <rPh sb="55" eb="57">
      <t>ツイカ</t>
    </rPh>
    <phoneticPr fontId="1"/>
  </si>
  <si>
    <t xml:space="preserve">
　本エクセルシートはＺＥＨロードマップに準拠して作成しており、一戸建て住宅に使用可能です。</t>
    <phoneticPr fontId="1"/>
  </si>
  <si>
    <t xml:space="preserve">　
　本エクセル計算シートの著作権は、一般社団法人住宅性能評価・表示協会に帰属します。
</t>
    <phoneticPr fontId="27"/>
  </si>
  <si>
    <t>4583</t>
    <phoneticPr fontId="1"/>
  </si>
  <si>
    <t>7073</t>
    <phoneticPr fontId="1"/>
  </si>
  <si>
    <t>6721</t>
    <phoneticPr fontId="1"/>
  </si>
  <si>
    <t>41086</t>
    <phoneticPr fontId="1"/>
  </si>
  <si>
    <t>4414</t>
    <phoneticPr fontId="1"/>
  </si>
  <si>
    <t>-30160</t>
    <phoneticPr fontId="1"/>
  </si>
  <si>
    <t>48756</t>
    <phoneticPr fontId="1"/>
  </si>
  <si>
    <t>10700</t>
    <phoneticPr fontId="1"/>
  </si>
  <si>
    <t>　『ZEH』</t>
  </si>
  <si>
    <t>更新日：2019.04.09</t>
    <rPh sb="0" eb="2">
      <t>コウシン</t>
    </rPh>
    <rPh sb="2" eb="3">
      <t>ビ</t>
    </rPh>
    <phoneticPr fontId="1"/>
  </si>
  <si>
    <t>-8172</t>
    <phoneticPr fontId="1"/>
  </si>
  <si>
    <t>31476</t>
    <phoneticPr fontId="1"/>
  </si>
  <si>
    <t>25.6</t>
    <phoneticPr fontId="1"/>
  </si>
  <si>
    <t xml:space="preserve">　本エクセル計算シートは、BELS評価業務方法書（2019年4月15日）に基づく｢ZEHマーク｣の要件となる、削減率（再生可能エネルギーを除いた設計一次エネルギー消費量の基準一次エネルギー消費量からの削減率及び再生可能エネルギーを除いた設計一次エネルギー消費量の基準一次エネルギー消費量からの削減率）の算出を行なうために、一般社団法人住宅性能評価・表示協会にて作成したものです。
</t>
    <phoneticPr fontId="27"/>
  </si>
  <si>
    <t>３)</t>
    <phoneticPr fontId="27"/>
  </si>
  <si>
    <t>５)</t>
    <phoneticPr fontId="27"/>
  </si>
  <si>
    <t xml:space="preserve">
　本エクセル計算シートは、当協会の会員及び設計者へのサービスの一環として、無料で公開するものです。利用者は、利用者自身の自己責任において、本エクセル計算シートを利用してください。
　当協会は、事由のいかんを問わず、本エクセルシートの使用によって発生した（代用品または代用サービスの調達、使用の損失、データの損失、利益の損失、業務の中断も含め、またはそれに限定されない）直接損害、間接損害、偶発的な損害、特別損害、懲罰的損害、または結果損害について、一切の責任を負わないものとします。
</t>
    <phoneticPr fontId="27"/>
  </si>
  <si>
    <t>各シートは保護されており、利用者による編集はできません。
計算ロジックについては、「作成例タブ」のコメント欄よりご確認いただくことが可能です。</t>
    <rPh sb="29" eb="31">
      <t>ケイサン</t>
    </rPh>
    <rPh sb="42" eb="44">
      <t>サクセイ</t>
    </rPh>
    <rPh sb="44" eb="45">
      <t>レイ</t>
    </rPh>
    <rPh sb="53" eb="54">
      <t>ラン</t>
    </rPh>
    <rPh sb="57" eb="59">
      <t>カクニン</t>
    </rPh>
    <rPh sb="66" eb="68">
      <t>カノウ</t>
    </rPh>
    <phoneticPr fontId="1"/>
  </si>
  <si>
    <t>本バージョン：ver1.6</t>
    <rPh sb="0" eb="1">
      <t>ホン</t>
    </rPh>
    <phoneticPr fontId="27"/>
  </si>
  <si>
    <t>建築物のエネルギー消費性能の向上に関する法律の改正に伴う、８地域の冷房期の日射熱取得率の基準値の変更。</t>
    <rPh sb="0" eb="3">
      <t>ケンチクブツ</t>
    </rPh>
    <rPh sb="9" eb="11">
      <t>ショウヒ</t>
    </rPh>
    <rPh sb="11" eb="13">
      <t>セイノウ</t>
    </rPh>
    <rPh sb="14" eb="16">
      <t>コウジョウ</t>
    </rPh>
    <rPh sb="17" eb="18">
      <t>カン</t>
    </rPh>
    <rPh sb="20" eb="22">
      <t>ホウリツ</t>
    </rPh>
    <rPh sb="23" eb="25">
      <t>カイセイ</t>
    </rPh>
    <rPh sb="26" eb="27">
      <t>トモナ</t>
    </rPh>
    <rPh sb="30" eb="32">
      <t>チイキ</t>
    </rPh>
    <rPh sb="33" eb="35">
      <t>レイボウ</t>
    </rPh>
    <rPh sb="35" eb="36">
      <t>キ</t>
    </rPh>
    <rPh sb="37" eb="39">
      <t>ニッシャ</t>
    </rPh>
    <rPh sb="39" eb="40">
      <t>ネツ</t>
    </rPh>
    <rPh sb="40" eb="42">
      <t>シュトク</t>
    </rPh>
    <rPh sb="42" eb="43">
      <t>リツ</t>
    </rPh>
    <rPh sb="44" eb="46">
      <t>キジュン</t>
    </rPh>
    <rPh sb="46" eb="47">
      <t>アタイ</t>
    </rPh>
    <rPh sb="48" eb="50">
      <t>ヘンコウ</t>
    </rPh>
    <phoneticPr fontId="1"/>
  </si>
  <si>
    <t>更新日：2020.02.28</t>
    <rPh sb="0" eb="2">
      <t>コウシン</t>
    </rPh>
    <rPh sb="2" eb="3">
      <t>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</si>
</sst>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_ "/>
    <numFmt numFmtId="177" formatCode="0.0"/>
    <numFmt numFmtId="178" formatCode="0_ "/>
    <numFmt numFmtId="179" formatCode="0.00_ "/>
    <numFmt numFmtId="180" formatCode="0.0_);[Red]\(0.0\)"/>
    <numFmt numFmtId="181" formatCode="0.00_);[Red]\(0.00\)"/>
  </numFmts>
  <fonts count="3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0" tint="-0.249977111117893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i/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9"/>
      <color indexed="8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vertAlign val="subscript"/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i/>
      <sz val="11"/>
      <color theme="1"/>
      <name val="Meiryo UI"/>
      <family val="3"/>
      <charset val="128"/>
    </font>
    <font>
      <b/>
      <i/>
      <sz val="10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9"/>
      <color indexed="81"/>
      <name val="MS UI Gothic"/>
      <family val="3"/>
      <charset val="128"/>
    </font>
    <font>
      <b/>
      <sz val="12"/>
      <color indexed="81"/>
      <name val="HG丸ｺﾞｼｯｸM-PRO"/>
      <family val="3"/>
      <charset val="128"/>
    </font>
    <font>
      <sz val="12"/>
      <color indexed="81"/>
      <name val="HG丸ｺﾞｼｯｸM-PRO"/>
      <family val="3"/>
      <charset val="128"/>
    </font>
    <font>
      <sz val="10.5"/>
      <color rgb="FF000000"/>
      <name val="ＭＳ Ｐゴシック"/>
      <family val="3"/>
      <charset val="128"/>
      <scheme val="minor"/>
    </font>
    <font>
      <sz val="11"/>
      <color rgb="FFFF000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6" fillId="0" borderId="0"/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177" fontId="2" fillId="0" borderId="28" xfId="0" applyNumberFormat="1" applyFont="1" applyBorder="1" applyAlignment="1">
      <alignment horizontal="center" vertical="center"/>
    </xf>
    <xf numFmtId="0" fontId="2" fillId="8" borderId="28" xfId="0" applyFont="1" applyFill="1" applyBorder="1" applyAlignment="1">
      <alignment horizontal="center" vertical="center"/>
    </xf>
    <xf numFmtId="0" fontId="2" fillId="8" borderId="29" xfId="0" applyFont="1" applyFill="1" applyBorder="1" applyAlignment="1">
      <alignment horizontal="center" vertical="center"/>
    </xf>
    <xf numFmtId="0" fontId="2" fillId="8" borderId="27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Fill="1" applyBorder="1">
      <alignment vertical="center"/>
    </xf>
    <xf numFmtId="49" fontId="6" fillId="6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9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8" fillId="0" borderId="6" xfId="0" applyFont="1" applyBorder="1" applyAlignment="1">
      <alignment horizontal="center" vertical="center" wrapText="1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4" xfId="0" applyFont="1" applyBorder="1">
      <alignment vertical="center"/>
    </xf>
    <xf numFmtId="0" fontId="14" fillId="0" borderId="0" xfId="0" applyFont="1">
      <alignment vertical="center"/>
    </xf>
    <xf numFmtId="9" fontId="6" fillId="0" borderId="0" xfId="0" applyNumberFormat="1" applyFont="1">
      <alignment vertical="center"/>
    </xf>
    <xf numFmtId="0" fontId="6" fillId="0" borderId="28" xfId="0" applyFon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6" fontId="18" fillId="3" borderId="11" xfId="0" applyNumberFormat="1" applyFont="1" applyFill="1" applyBorder="1" applyAlignment="1">
      <alignment horizontal="right" vertical="center"/>
    </xf>
    <xf numFmtId="176" fontId="18" fillId="4" borderId="1" xfId="0" applyNumberFormat="1" applyFont="1" applyFill="1" applyBorder="1">
      <alignment vertical="center"/>
    </xf>
    <xf numFmtId="176" fontId="18" fillId="4" borderId="15" xfId="0" applyNumberFormat="1" applyFont="1" applyFill="1" applyBorder="1" applyAlignment="1">
      <alignment horizontal="right" vertical="center"/>
    </xf>
    <xf numFmtId="176" fontId="18" fillId="4" borderId="1" xfId="0" applyNumberFormat="1" applyFont="1" applyFill="1" applyBorder="1" applyAlignment="1">
      <alignment horizontal="right" vertical="center"/>
    </xf>
    <xf numFmtId="0" fontId="20" fillId="4" borderId="16" xfId="0" applyNumberFormat="1" applyFont="1" applyFill="1" applyBorder="1" applyAlignment="1">
      <alignment horizontal="right" vertical="center"/>
    </xf>
    <xf numFmtId="0" fontId="6" fillId="0" borderId="27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81" fontId="18" fillId="0" borderId="33" xfId="0" applyNumberFormat="1" applyFont="1" applyBorder="1" applyAlignment="1">
      <alignment horizontal="right" vertical="center"/>
    </xf>
    <xf numFmtId="176" fontId="18" fillId="0" borderId="31" xfId="0" applyNumberFormat="1" applyFont="1" applyBorder="1" applyAlignment="1">
      <alignment horizontal="right" vertical="center"/>
    </xf>
    <xf numFmtId="0" fontId="9" fillId="0" borderId="5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2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9" fillId="0" borderId="0" xfId="0" applyFont="1">
      <alignment vertical="center"/>
    </xf>
    <xf numFmtId="0" fontId="6" fillId="0" borderId="42" xfId="0" applyFont="1" applyBorder="1">
      <alignment vertical="center"/>
    </xf>
    <xf numFmtId="0" fontId="6" fillId="0" borderId="30" xfId="0" applyFont="1" applyBorder="1">
      <alignment vertical="center"/>
    </xf>
    <xf numFmtId="0" fontId="9" fillId="7" borderId="33" xfId="0" applyFont="1" applyFill="1" applyBorder="1" applyAlignment="1">
      <alignment horizontal="center" vertical="center"/>
    </xf>
    <xf numFmtId="0" fontId="9" fillId="7" borderId="37" xfId="0" applyFont="1" applyFill="1" applyBorder="1" applyAlignment="1">
      <alignment horizontal="center" vertical="center"/>
    </xf>
    <xf numFmtId="0" fontId="9" fillId="7" borderId="3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180" fontId="18" fillId="0" borderId="37" xfId="0" applyNumberFormat="1" applyFont="1" applyBorder="1" applyAlignment="1">
      <alignment horizontal="right" vertical="center"/>
    </xf>
    <xf numFmtId="0" fontId="2" fillId="0" borderId="28" xfId="0" quotePrefix="1" applyFont="1" applyBorder="1" applyAlignment="1">
      <alignment horizontal="center" vertical="center"/>
    </xf>
    <xf numFmtId="0" fontId="2" fillId="0" borderId="29" xfId="0" quotePrefix="1" applyFont="1" applyBorder="1" applyAlignment="1">
      <alignment horizontal="center" vertical="center"/>
    </xf>
    <xf numFmtId="0" fontId="2" fillId="0" borderId="26" xfId="0" quotePrefix="1" applyFont="1" applyBorder="1" applyAlignment="1">
      <alignment horizontal="center" vertical="center"/>
    </xf>
    <xf numFmtId="178" fontId="18" fillId="0" borderId="35" xfId="0" applyNumberFormat="1" applyFont="1" applyBorder="1" applyAlignment="1">
      <alignment horizontal="right" vertical="center"/>
    </xf>
    <xf numFmtId="0" fontId="23" fillId="0" borderId="27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2" fillId="0" borderId="2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6" xfId="0" applyFont="1" applyBorder="1">
      <alignment vertical="center"/>
    </xf>
    <xf numFmtId="0" fontId="23" fillId="0" borderId="21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18" fillId="7" borderId="1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6" fillId="0" borderId="0" xfId="1"/>
    <xf numFmtId="0" fontId="18" fillId="9" borderId="1" xfId="0" applyFont="1" applyFill="1" applyBorder="1" applyAlignment="1" applyProtection="1">
      <alignment horizontal="center" vertical="center"/>
      <protection locked="0"/>
    </xf>
    <xf numFmtId="179" fontId="19" fillId="2" borderId="32" xfId="0" applyNumberFormat="1" applyFont="1" applyFill="1" applyBorder="1" applyAlignment="1" applyProtection="1">
      <alignment horizontal="right" vertical="center"/>
      <protection locked="0"/>
    </xf>
    <xf numFmtId="176" fontId="19" fillId="2" borderId="36" xfId="0" applyNumberFormat="1" applyFont="1" applyFill="1" applyBorder="1" applyAlignment="1" applyProtection="1">
      <alignment horizontal="right" vertical="center"/>
      <protection locked="0"/>
    </xf>
    <xf numFmtId="49" fontId="18" fillId="2" borderId="1" xfId="0" applyNumberFormat="1" applyFont="1" applyFill="1" applyBorder="1" applyAlignment="1" applyProtection="1">
      <alignment horizontal="right" vertical="center"/>
      <protection locked="0"/>
    </xf>
    <xf numFmtId="49" fontId="19" fillId="2" borderId="1" xfId="0" applyNumberFormat="1" applyFont="1" applyFill="1" applyBorder="1" applyAlignment="1" applyProtection="1">
      <alignment horizontal="right" vertical="center"/>
      <protection locked="0"/>
    </xf>
    <xf numFmtId="0" fontId="28" fillId="0" borderId="0" xfId="1" applyFont="1" applyAlignment="1">
      <alignment wrapText="1"/>
    </xf>
    <xf numFmtId="0" fontId="29" fillId="0" borderId="0" xfId="1" applyFont="1" applyAlignment="1">
      <alignment horizontal="left" vertical="center" wrapText="1"/>
    </xf>
    <xf numFmtId="0" fontId="28" fillId="0" borderId="0" xfId="1" applyFont="1" applyAlignment="1">
      <alignment vertical="top" wrapText="1"/>
    </xf>
    <xf numFmtId="0" fontId="26" fillId="0" borderId="0" xfId="1" applyFont="1"/>
    <xf numFmtId="0" fontId="31" fillId="0" borderId="0" xfId="0" applyFont="1" applyAlignment="1">
      <alignment vertical="center" wrapText="1"/>
    </xf>
    <xf numFmtId="0" fontId="31" fillId="0" borderId="0" xfId="0" applyFont="1" applyAlignment="1">
      <alignment vertical="center"/>
    </xf>
    <xf numFmtId="0" fontId="29" fillId="0" borderId="0" xfId="1" applyFont="1" applyAlignment="1">
      <alignment horizontal="left" vertical="top" wrapText="1"/>
    </xf>
    <xf numFmtId="0" fontId="18" fillId="0" borderId="18" xfId="0" applyFont="1" applyBorder="1">
      <alignment vertical="center"/>
    </xf>
    <xf numFmtId="0" fontId="28" fillId="0" borderId="0" xfId="1" applyFont="1" applyAlignment="1">
      <alignment horizontal="left" vertical="top" wrapText="1"/>
    </xf>
    <xf numFmtId="0" fontId="35" fillId="0" borderId="0" xfId="0" applyFont="1" applyAlignment="1">
      <alignment vertical="top" wrapText="1"/>
    </xf>
    <xf numFmtId="0" fontId="36" fillId="0" borderId="29" xfId="0" applyFont="1" applyBorder="1" applyAlignment="1">
      <alignment horizontal="center" vertical="center"/>
    </xf>
    <xf numFmtId="0" fontId="28" fillId="0" borderId="0" xfId="1" applyFont="1" applyAlignment="1">
      <alignment horizontal="left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8" fillId="2" borderId="27" xfId="0" applyFont="1" applyFill="1" applyBorder="1" applyAlignment="1" applyProtection="1">
      <alignment horizontal="left" vertical="center" indent="1"/>
      <protection locked="0"/>
    </xf>
    <xf numFmtId="0" fontId="18" fillId="2" borderId="28" xfId="0" applyFont="1" applyFill="1" applyBorder="1" applyAlignment="1" applyProtection="1">
      <alignment horizontal="left" vertical="center" indent="1"/>
      <protection locked="0"/>
    </xf>
    <xf numFmtId="0" fontId="18" fillId="2" borderId="29" xfId="0" applyFont="1" applyFill="1" applyBorder="1" applyAlignment="1" applyProtection="1">
      <alignment horizontal="left" vertical="center" indent="1"/>
      <protection locked="0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8" fillId="9" borderId="27" xfId="0" applyFont="1" applyFill="1" applyBorder="1" applyAlignment="1" applyProtection="1">
      <alignment horizontal="center" vertical="center"/>
      <protection locked="0"/>
    </xf>
    <xf numFmtId="0" fontId="18" fillId="9" borderId="29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2" fillId="0" borderId="43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8" fillId="7" borderId="43" xfId="0" applyFont="1" applyFill="1" applyBorder="1" applyAlignment="1">
      <alignment horizontal="center" vertical="center"/>
    </xf>
    <xf numFmtId="0" fontId="18" fillId="7" borderId="2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43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30" fillId="0" borderId="0" xfId="1" applyFont="1" applyAlignment="1">
      <alignment horizontal="left" vertical="center" wrapText="1"/>
    </xf>
    <xf numFmtId="0" fontId="30" fillId="0" borderId="0" xfId="1" applyFont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CC0000"/>
      <color rgb="FFFFCC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788503</xdr:colOff>
      <xdr:row>4</xdr:row>
      <xdr:rowOff>95483</xdr:rowOff>
    </xdr:from>
    <xdr:to>
      <xdr:col>7</xdr:col>
      <xdr:colOff>298916</xdr:colOff>
      <xdr:row>7</xdr:row>
      <xdr:rowOff>178153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1773" y="1003257"/>
          <a:ext cx="789247" cy="77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77843</xdr:colOff>
      <xdr:row>49</xdr:row>
      <xdr:rowOff>67329</xdr:rowOff>
    </xdr:from>
    <xdr:to>
      <xdr:col>8</xdr:col>
      <xdr:colOff>50937</xdr:colOff>
      <xdr:row>61</xdr:row>
      <xdr:rowOff>19051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pSpPr/>
      </xdr:nvGrpSpPr>
      <xdr:grpSpPr>
        <a:xfrm>
          <a:off x="77843" y="10708115"/>
          <a:ext cx="8001308" cy="2550686"/>
          <a:chOff x="77843" y="10604700"/>
          <a:chExt cx="7201208" cy="2553408"/>
        </a:xfrm>
      </xdr:grpSpPr>
      <xdr:grpSp>
        <xdr:nvGrpSpPr>
          <xdr:cNvPr id="2" name="グループ化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pSpPr/>
        </xdr:nvGrpSpPr>
        <xdr:grpSpPr>
          <a:xfrm>
            <a:off x="1427449" y="11807366"/>
            <a:ext cx="5851602" cy="1350742"/>
            <a:chOff x="613742" y="8378358"/>
            <a:chExt cx="5704645" cy="1203793"/>
          </a:xfrm>
        </xdr:grpSpPr>
        <xdr:grpSp>
          <xdr:nvGrpSpPr>
            <xdr:cNvPr id="3" name="グループ化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pSpPr/>
          </xdr:nvGrpSpPr>
          <xdr:grpSpPr>
            <a:xfrm>
              <a:off x="613742" y="8382000"/>
              <a:ext cx="5704645" cy="1200151"/>
              <a:chOff x="928067" y="7781925"/>
              <a:chExt cx="5704645" cy="1200151"/>
            </a:xfrm>
          </xdr:grpSpPr>
          <xdr:sp macro="" textlink="">
            <xdr:nvSpPr>
              <xdr:cNvPr id="6" name="正方形/長方形 5">
                <a:extLst>
                  <a:ext uri="{FF2B5EF4-FFF2-40B4-BE49-F238E27FC236}">
                    <a16:creationId xmlns:a16="http://schemas.microsoft.com/office/drawing/2014/main" id="{00000000-0008-0000-0200-000006000000}"/>
                  </a:ext>
                </a:extLst>
              </xdr:cNvPr>
              <xdr:cNvSpPr/>
            </xdr:nvSpPr>
            <xdr:spPr>
              <a:xfrm>
                <a:off x="1952626" y="7801389"/>
                <a:ext cx="554934" cy="262973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en-US" altLang="ja-JP" sz="1100">
                    <a:solidFill>
                      <a:schemeClr val="tx1"/>
                    </a:solidFill>
                  </a:rPr>
                  <a:t>Yes</a:t>
                </a:r>
                <a:endParaRPr kumimoji="1" lang="ja-JP" altLang="en-US" sz="11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7" name="正方形/長方形 6">
                <a:extLst>
                  <a:ext uri="{FF2B5EF4-FFF2-40B4-BE49-F238E27FC236}">
                    <a16:creationId xmlns:a16="http://schemas.microsoft.com/office/drawing/2014/main" id="{00000000-0008-0000-0200-000007000000}"/>
                  </a:ext>
                </a:extLst>
              </xdr:cNvPr>
              <xdr:cNvSpPr/>
            </xdr:nvSpPr>
            <xdr:spPr>
              <a:xfrm>
                <a:off x="1576246" y="8333999"/>
                <a:ext cx="393989" cy="17260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wrap="square" lIns="0" tIns="0" rIns="0" bIns="0" rtlCol="0" anchor="ctr">
                <a:spAutoFit/>
              </a:bodyPr>
              <a:lstStyle/>
              <a:p>
                <a:pPr algn="ctr"/>
                <a:r>
                  <a:rPr kumimoji="1" lang="en-US" altLang="ja-JP" sz="1100">
                    <a:solidFill>
                      <a:schemeClr val="tx1"/>
                    </a:solidFill>
                  </a:rPr>
                  <a:t>No</a:t>
                </a:r>
                <a:endParaRPr kumimoji="1" lang="ja-JP" altLang="en-US" sz="11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8" name="正方形/長方形 7">
                <a:extLst>
                  <a:ext uri="{FF2B5EF4-FFF2-40B4-BE49-F238E27FC236}">
                    <a16:creationId xmlns:a16="http://schemas.microsoft.com/office/drawing/2014/main" id="{00000000-0008-0000-0200-000008000000}"/>
                  </a:ext>
                </a:extLst>
              </xdr:cNvPr>
              <xdr:cNvSpPr/>
            </xdr:nvSpPr>
            <xdr:spPr>
              <a:xfrm>
                <a:off x="3171826" y="8305303"/>
                <a:ext cx="405586" cy="19679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en-US" altLang="ja-JP" sz="1100">
                    <a:solidFill>
                      <a:schemeClr val="tx1"/>
                    </a:solidFill>
                  </a:rPr>
                  <a:t>Yes</a:t>
                </a:r>
                <a:endParaRPr kumimoji="1" lang="ja-JP" altLang="en-US" sz="11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9" name="正方形/長方形 8">
                <a:extLst>
                  <a:ext uri="{FF2B5EF4-FFF2-40B4-BE49-F238E27FC236}">
                    <a16:creationId xmlns:a16="http://schemas.microsoft.com/office/drawing/2014/main" id="{00000000-0008-0000-0200-000009000000}"/>
                  </a:ext>
                </a:extLst>
              </xdr:cNvPr>
              <xdr:cNvSpPr/>
            </xdr:nvSpPr>
            <xdr:spPr>
              <a:xfrm>
                <a:off x="3562350" y="7781925"/>
                <a:ext cx="554520" cy="26421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/>
                <a:r>
                  <a:rPr kumimoji="1" lang="en-US" altLang="ja-JP" sz="1100">
                    <a:solidFill>
                      <a:schemeClr val="tx1"/>
                    </a:solidFill>
                  </a:rPr>
                  <a:t>No</a:t>
                </a:r>
                <a:endParaRPr kumimoji="1" lang="ja-JP" altLang="en-US" sz="1100">
                  <a:solidFill>
                    <a:schemeClr val="tx1"/>
                  </a:solidFill>
                </a:endParaRPr>
              </a:p>
            </xdr:txBody>
          </xdr:sp>
          <xdr:grpSp>
            <xdr:nvGrpSpPr>
              <xdr:cNvPr id="10" name="グループ化 9">
                <a:extLst>
                  <a:ext uri="{FF2B5EF4-FFF2-40B4-BE49-F238E27FC236}">
                    <a16:creationId xmlns:a16="http://schemas.microsoft.com/office/drawing/2014/main" id="{00000000-0008-0000-0200-00000A000000}"/>
                  </a:ext>
                </a:extLst>
              </xdr:cNvPr>
              <xdr:cNvGrpSpPr/>
            </xdr:nvGrpSpPr>
            <xdr:grpSpPr>
              <a:xfrm>
                <a:off x="928067" y="7903681"/>
                <a:ext cx="5704645" cy="1078395"/>
                <a:chOff x="928067" y="7903681"/>
                <a:chExt cx="5704645" cy="1078395"/>
              </a:xfrm>
            </xdr:grpSpPr>
            <xdr:sp macro="" textlink="">
              <xdr:nvSpPr>
                <xdr:cNvPr id="11" name="正方形/長方形 10">
                  <a:extLst>
                    <a:ext uri="{FF2B5EF4-FFF2-40B4-BE49-F238E27FC236}">
                      <a16:creationId xmlns:a16="http://schemas.microsoft.com/office/drawing/2014/main" id="{00000000-0008-0000-0200-00000B000000}"/>
                    </a:ext>
                  </a:extLst>
                </xdr:cNvPr>
                <xdr:cNvSpPr/>
              </xdr:nvSpPr>
              <xdr:spPr>
                <a:xfrm>
                  <a:off x="968239" y="8542682"/>
                  <a:ext cx="1012962" cy="315568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lIns="0" tIns="0" rIns="0" bIns="0" rtlCol="0" anchor="ctr"/>
                <a:lstStyle/>
                <a:p>
                  <a:pPr algn="ctr"/>
                  <a:r>
                    <a:rPr kumimoji="1" lang="en-US" altLang="ja-JP" sz="900">
                      <a:solidFill>
                        <a:schemeClr val="tx1"/>
                      </a:solidFill>
                    </a:rPr>
                    <a:t>NG</a:t>
                  </a:r>
                  <a:r>
                    <a:rPr kumimoji="1" lang="ja-JP" altLang="en-US" sz="900">
                      <a:solidFill>
                        <a:schemeClr val="tx1"/>
                      </a:solidFill>
                    </a:rPr>
                    <a:t>　表示なし</a:t>
                  </a:r>
                </a:p>
              </xdr:txBody>
            </xdr:sp>
            <xdr:sp macro="" textlink="">
              <xdr:nvSpPr>
                <xdr:cNvPr id="12" name="正方形/長方形 11">
                  <a:extLst>
                    <a:ext uri="{FF2B5EF4-FFF2-40B4-BE49-F238E27FC236}">
                      <a16:creationId xmlns:a16="http://schemas.microsoft.com/office/drawing/2014/main" id="{00000000-0008-0000-0200-00000C000000}"/>
                    </a:ext>
                  </a:extLst>
                </xdr:cNvPr>
                <xdr:cNvSpPr/>
              </xdr:nvSpPr>
              <xdr:spPr>
                <a:xfrm>
                  <a:off x="2514447" y="8543926"/>
                  <a:ext cx="1120160" cy="438149"/>
                </a:xfrm>
                <a:prstGeom prst="rect">
                  <a:avLst/>
                </a:prstGeom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lIns="0" tIns="0" rIns="0" bIns="0" rtlCol="0" anchor="ctr"/>
                <a:lstStyle/>
                <a:p>
                  <a:pPr algn="ctr"/>
                  <a:r>
                    <a:rPr kumimoji="1" lang="en-US" altLang="ja-JP" sz="900" b="1" i="1">
                      <a:solidFill>
                        <a:srgbClr val="FFFF00"/>
                      </a:solidFill>
                    </a:rPr>
                    <a:t>Nearly</a:t>
                  </a:r>
                  <a:r>
                    <a:rPr kumimoji="1" lang="ja-JP" altLang="en-US" sz="900" b="1" i="1">
                      <a:solidFill>
                        <a:srgbClr val="FFFF00"/>
                      </a:solidFill>
                    </a:rPr>
                    <a:t> </a:t>
                  </a:r>
                  <a:r>
                    <a:rPr kumimoji="1" lang="en-US" altLang="ja-JP" sz="900" b="1" i="1">
                      <a:solidFill>
                        <a:srgbClr val="FFFF00"/>
                      </a:solidFill>
                    </a:rPr>
                    <a:t>ZEH</a:t>
                  </a:r>
                  <a:r>
                    <a:rPr kumimoji="1" lang="ja-JP" altLang="en-US" sz="900" b="1" i="0">
                      <a:solidFill>
                        <a:schemeClr val="bg1"/>
                      </a:solidFill>
                    </a:rPr>
                    <a:t>（</a:t>
                  </a:r>
                  <a:r>
                    <a:rPr kumimoji="1" lang="en-US" altLang="ja-JP" sz="900" b="1" i="0">
                      <a:solidFill>
                        <a:schemeClr val="bg1"/>
                      </a:solidFill>
                    </a:rPr>
                    <a:t>※2</a:t>
                  </a:r>
                  <a:r>
                    <a:rPr kumimoji="1" lang="ja-JP" altLang="en-US" sz="900" b="1" i="0">
                      <a:solidFill>
                        <a:schemeClr val="bg1"/>
                      </a:solidFill>
                    </a:rPr>
                    <a:t>）</a:t>
                  </a:r>
                  <a:endParaRPr kumimoji="1" lang="en-US" altLang="ja-JP" sz="900" b="1" i="0">
                    <a:solidFill>
                      <a:schemeClr val="bg1"/>
                    </a:solidFill>
                  </a:endParaRPr>
                </a:p>
                <a:p>
                  <a:pPr algn="ctr"/>
                  <a:r>
                    <a:rPr kumimoji="1" lang="en-US" altLang="ja-JP" sz="900" b="1">
                      <a:solidFill>
                        <a:schemeClr val="bg1"/>
                      </a:solidFill>
                    </a:rPr>
                    <a:t>ZEH</a:t>
                  </a:r>
                  <a:r>
                    <a:rPr kumimoji="1" lang="ja-JP" altLang="en-US" sz="900" b="1">
                      <a:solidFill>
                        <a:schemeClr val="bg1"/>
                      </a:solidFill>
                    </a:rPr>
                    <a:t>マーク（</a:t>
                  </a:r>
                  <a:r>
                    <a:rPr kumimoji="1" lang="en-US" altLang="ja-JP" sz="900" b="1">
                      <a:solidFill>
                        <a:schemeClr val="bg1"/>
                      </a:solidFill>
                    </a:rPr>
                    <a:t>※3</a:t>
                  </a:r>
                  <a:r>
                    <a:rPr kumimoji="1" lang="ja-JP" altLang="en-US" sz="900" b="1">
                      <a:solidFill>
                        <a:schemeClr val="bg1"/>
                      </a:solidFill>
                    </a:rPr>
                    <a:t>）</a:t>
                  </a:r>
                </a:p>
              </xdr:txBody>
            </xdr:sp>
            <xdr:sp macro="" textlink="">
              <xdr:nvSpPr>
                <xdr:cNvPr id="13" name="フローチャート: 判断 12">
                  <a:extLst>
                    <a:ext uri="{FF2B5EF4-FFF2-40B4-BE49-F238E27FC236}">
                      <a16:creationId xmlns:a16="http://schemas.microsoft.com/office/drawing/2014/main" id="{00000000-0008-0000-0200-00000D000000}"/>
                    </a:ext>
                  </a:extLst>
                </xdr:cNvPr>
                <xdr:cNvSpPr/>
              </xdr:nvSpPr>
              <xdr:spPr>
                <a:xfrm>
                  <a:off x="928067" y="7903681"/>
                  <a:ext cx="1091234" cy="383070"/>
                </a:xfrm>
                <a:prstGeom prst="flowChartDecision">
                  <a:avLst/>
                </a:prstGeom>
                <a:solidFill>
                  <a:schemeClr val="bg1"/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lIns="0" tIns="0" rIns="0" bIns="0" rtlCol="0" anchor="ctr"/>
                <a:lstStyle/>
                <a:p>
                  <a:pPr marL="0" marR="0" lvl="0" indent="0" algn="ctr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1" lang="en-US" altLang="ja-JP" sz="9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20</a:t>
                  </a:r>
                  <a:r>
                    <a:rPr kumimoji="1" lang="ja-JP" altLang="ja-JP" sz="9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≦</a:t>
                  </a:r>
                  <a:r>
                    <a:rPr kumimoji="1" lang="en-US" altLang="ja-JP" sz="900">
                      <a:solidFill>
                        <a:srgbClr val="FF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A</a:t>
                  </a:r>
                  <a:endParaRPr kumimoji="1" lang="ja-JP" altLang="en-US" sz="900">
                    <a:solidFill>
                      <a:srgbClr val="FF0000"/>
                    </a:solidFill>
                  </a:endParaRPr>
                </a:p>
              </xdr:txBody>
            </xdr:sp>
            <xdr:sp macro="" textlink="">
              <xdr:nvSpPr>
                <xdr:cNvPr id="14" name="フローチャート: 判断 13">
                  <a:extLst>
                    <a:ext uri="{FF2B5EF4-FFF2-40B4-BE49-F238E27FC236}">
                      <a16:creationId xmlns:a16="http://schemas.microsoft.com/office/drawing/2014/main" id="{00000000-0008-0000-0200-00000E000000}"/>
                    </a:ext>
                  </a:extLst>
                </xdr:cNvPr>
                <xdr:cNvSpPr/>
              </xdr:nvSpPr>
              <xdr:spPr>
                <a:xfrm>
                  <a:off x="2416570" y="7908691"/>
                  <a:ext cx="1315915" cy="381001"/>
                </a:xfrm>
                <a:prstGeom prst="flowChartDecision">
                  <a:avLst/>
                </a:prstGeom>
                <a:solidFill>
                  <a:schemeClr val="bg1"/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lIns="0" tIns="0" rIns="0" bIns="0" rtlCol="0" anchor="ctr"/>
                <a:lstStyle/>
                <a:p>
                  <a:pPr marL="0" marR="0" lvl="0" indent="0" algn="ctr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1" lang="en-US" altLang="ja-JP" sz="9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75≦</a:t>
                  </a:r>
                  <a:r>
                    <a:rPr kumimoji="1" lang="en-US" altLang="ja-JP" sz="900">
                      <a:solidFill>
                        <a:srgbClr val="FF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B</a:t>
                  </a:r>
                  <a:r>
                    <a:rPr kumimoji="1" lang="ja-JP" altLang="en-US" sz="9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＜</a:t>
                  </a:r>
                  <a:r>
                    <a:rPr kumimoji="1" lang="en-US" altLang="ja-JP" sz="9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100</a:t>
                  </a:r>
                </a:p>
              </xdr:txBody>
            </xdr:sp>
            <xdr:cxnSp macro="">
              <xdr:nvCxnSpPr>
                <xdr:cNvPr id="15" name="直線矢印コネクタ 14">
                  <a:extLst>
                    <a:ext uri="{FF2B5EF4-FFF2-40B4-BE49-F238E27FC236}">
                      <a16:creationId xmlns:a16="http://schemas.microsoft.com/office/drawing/2014/main" id="{00000000-0008-0000-0200-00000F000000}"/>
                    </a:ext>
                  </a:extLst>
                </xdr:cNvPr>
                <xdr:cNvCxnSpPr>
                  <a:endCxn id="14" idx="1"/>
                </xdr:cNvCxnSpPr>
              </xdr:nvCxnSpPr>
              <xdr:spPr>
                <a:xfrm>
                  <a:off x="2015158" y="8093023"/>
                  <a:ext cx="401412" cy="0"/>
                </a:xfrm>
                <a:prstGeom prst="straightConnector1">
                  <a:avLst/>
                </a:prstGeom>
                <a:ln w="22225">
                  <a:solidFill>
                    <a:srgbClr val="FF0000"/>
                  </a:solidFill>
                  <a:tailEnd type="arrow" w="lg" len="sm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6" name="直線矢印コネクタ 15">
                  <a:extLst>
                    <a:ext uri="{FF2B5EF4-FFF2-40B4-BE49-F238E27FC236}">
                      <a16:creationId xmlns:a16="http://schemas.microsoft.com/office/drawing/2014/main" id="{00000000-0008-0000-0200-000010000000}"/>
                    </a:ext>
                  </a:extLst>
                </xdr:cNvPr>
                <xdr:cNvCxnSpPr/>
              </xdr:nvCxnSpPr>
              <xdr:spPr>
                <a:xfrm flipH="1">
                  <a:off x="1478446" y="8285093"/>
                  <a:ext cx="0" cy="252000"/>
                </a:xfrm>
                <a:prstGeom prst="straightConnector1">
                  <a:avLst/>
                </a:prstGeom>
                <a:ln w="22225">
                  <a:tailEnd type="arrow" w="lg" len="sm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17" name="直線矢印コネクタ 16">
                  <a:extLst>
                    <a:ext uri="{FF2B5EF4-FFF2-40B4-BE49-F238E27FC236}">
                      <a16:creationId xmlns:a16="http://schemas.microsoft.com/office/drawing/2014/main" id="{00000000-0008-0000-0200-000011000000}"/>
                    </a:ext>
                  </a:extLst>
                </xdr:cNvPr>
                <xdr:cNvCxnSpPr/>
              </xdr:nvCxnSpPr>
              <xdr:spPr>
                <a:xfrm flipH="1">
                  <a:off x="3070016" y="8286750"/>
                  <a:ext cx="0" cy="252000"/>
                </a:xfrm>
                <a:prstGeom prst="straightConnector1">
                  <a:avLst/>
                </a:prstGeom>
                <a:ln w="22225">
                  <a:solidFill>
                    <a:srgbClr val="FF0000"/>
                  </a:solidFill>
                  <a:tailEnd type="arrow" w="lg" len="sm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18" name="フローチャート: 判断 17">
                  <a:extLst>
                    <a:ext uri="{FF2B5EF4-FFF2-40B4-BE49-F238E27FC236}">
                      <a16:creationId xmlns:a16="http://schemas.microsoft.com/office/drawing/2014/main" id="{00000000-0008-0000-0200-000012000000}"/>
                    </a:ext>
                  </a:extLst>
                </xdr:cNvPr>
                <xdr:cNvSpPr/>
              </xdr:nvSpPr>
              <xdr:spPr>
                <a:xfrm>
                  <a:off x="4105276" y="7915275"/>
                  <a:ext cx="1095374" cy="381000"/>
                </a:xfrm>
                <a:prstGeom prst="flowChartDecision">
                  <a:avLst/>
                </a:prstGeom>
                <a:solidFill>
                  <a:schemeClr val="bg1"/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lIns="0" tIns="0" rIns="0" bIns="0" rtlCol="0" anchor="ctr"/>
                <a:lstStyle/>
                <a:p>
                  <a:pPr marL="0" marR="0" lvl="0" indent="0" algn="ctr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1" lang="en-US" altLang="ja-JP" sz="900">
                      <a:solidFill>
                        <a:schemeClr val="tx1"/>
                      </a:solidFill>
                      <a:effectLst/>
                      <a:latin typeface="+mn-lt"/>
                      <a:ea typeface="+mn-ea"/>
                      <a:cs typeface="+mn-cs"/>
                    </a:rPr>
                    <a:t>100≦</a:t>
                  </a:r>
                  <a:r>
                    <a:rPr kumimoji="1" lang="en-US" altLang="ja-JP" sz="900">
                      <a:solidFill>
                        <a:srgbClr val="FF0000"/>
                      </a:solidFill>
                      <a:effectLst/>
                      <a:latin typeface="+mn-lt"/>
                      <a:ea typeface="+mn-ea"/>
                      <a:cs typeface="+mn-cs"/>
                    </a:rPr>
                    <a:t>B</a:t>
                  </a:r>
                  <a:endParaRPr kumimoji="1" lang="en-US" altLang="ja-JP" sz="9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endParaRPr>
                </a:p>
              </xdr:txBody>
            </xdr:sp>
            <xdr:cxnSp macro="">
              <xdr:nvCxnSpPr>
                <xdr:cNvPr id="19" name="直線矢印コネクタ 18">
                  <a:extLst>
                    <a:ext uri="{FF2B5EF4-FFF2-40B4-BE49-F238E27FC236}">
                      <a16:creationId xmlns:a16="http://schemas.microsoft.com/office/drawing/2014/main" id="{00000000-0008-0000-0200-000013000000}"/>
                    </a:ext>
                  </a:extLst>
                </xdr:cNvPr>
                <xdr:cNvCxnSpPr>
                  <a:stCxn id="14" idx="3"/>
                </xdr:cNvCxnSpPr>
              </xdr:nvCxnSpPr>
              <xdr:spPr>
                <a:xfrm>
                  <a:off x="3732485" y="8099192"/>
                  <a:ext cx="392668" cy="0"/>
                </a:xfrm>
                <a:prstGeom prst="straightConnector1">
                  <a:avLst/>
                </a:prstGeom>
                <a:ln w="22225">
                  <a:solidFill>
                    <a:srgbClr val="FF0000"/>
                  </a:solidFill>
                  <a:tailEnd type="arrow" w="lg" len="sm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0" name="直線矢印コネクタ 19">
                  <a:extLst>
                    <a:ext uri="{FF2B5EF4-FFF2-40B4-BE49-F238E27FC236}">
                      <a16:creationId xmlns:a16="http://schemas.microsoft.com/office/drawing/2014/main" id="{00000000-0008-0000-0200-000014000000}"/>
                    </a:ext>
                  </a:extLst>
                </xdr:cNvPr>
                <xdr:cNvCxnSpPr/>
              </xdr:nvCxnSpPr>
              <xdr:spPr>
                <a:xfrm flipH="1">
                  <a:off x="4657096" y="8296275"/>
                  <a:ext cx="0" cy="252000"/>
                </a:xfrm>
                <a:prstGeom prst="straightConnector1">
                  <a:avLst/>
                </a:prstGeom>
                <a:ln w="22225">
                  <a:solidFill>
                    <a:srgbClr val="FF0000"/>
                  </a:solidFill>
                  <a:tailEnd type="arrow" w="lg" len="sm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21" name="正方形/長方形 20">
                  <a:extLst>
                    <a:ext uri="{FF2B5EF4-FFF2-40B4-BE49-F238E27FC236}">
                      <a16:creationId xmlns:a16="http://schemas.microsoft.com/office/drawing/2014/main" id="{00000000-0008-0000-0200-000015000000}"/>
                    </a:ext>
                  </a:extLst>
                </xdr:cNvPr>
                <xdr:cNvSpPr/>
              </xdr:nvSpPr>
              <xdr:spPr>
                <a:xfrm>
                  <a:off x="5619750" y="7953375"/>
                  <a:ext cx="1012962" cy="315568"/>
                </a:xfrm>
                <a:prstGeom prst="rect">
                  <a:avLst/>
                </a:prstGeom>
                <a:solidFill>
                  <a:schemeClr val="bg1">
                    <a:lumMod val="95000"/>
                  </a:schemeClr>
                </a:solid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lIns="0" tIns="0" rIns="0" bIns="0" rtlCol="0" anchor="ctr"/>
                <a:lstStyle/>
                <a:p>
                  <a:pPr algn="ctr"/>
                  <a:r>
                    <a:rPr kumimoji="1" lang="en-US" altLang="ja-JP" sz="900">
                      <a:solidFill>
                        <a:schemeClr val="tx1"/>
                      </a:solidFill>
                    </a:rPr>
                    <a:t>NG</a:t>
                  </a:r>
                  <a:r>
                    <a:rPr kumimoji="1" lang="ja-JP" altLang="en-US" sz="900">
                      <a:solidFill>
                        <a:schemeClr val="tx1"/>
                      </a:solidFill>
                    </a:rPr>
                    <a:t>　表示なし</a:t>
                  </a:r>
                </a:p>
              </xdr:txBody>
            </xdr:sp>
            <xdr:cxnSp macro="">
              <xdr:nvCxnSpPr>
                <xdr:cNvPr id="22" name="直線矢印コネクタ 21">
                  <a:extLst>
                    <a:ext uri="{FF2B5EF4-FFF2-40B4-BE49-F238E27FC236}">
                      <a16:creationId xmlns:a16="http://schemas.microsoft.com/office/drawing/2014/main" id="{00000000-0008-0000-0200-000016000000}"/>
                    </a:ext>
                  </a:extLst>
                </xdr:cNvPr>
                <xdr:cNvCxnSpPr/>
              </xdr:nvCxnSpPr>
              <xdr:spPr>
                <a:xfrm>
                  <a:off x="5191125" y="8115300"/>
                  <a:ext cx="438978" cy="0"/>
                </a:xfrm>
                <a:prstGeom prst="straightConnector1">
                  <a:avLst/>
                </a:prstGeom>
                <a:ln w="22225">
                  <a:tailEnd type="arrow" w="lg" len="sm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23" name="正方形/長方形 22">
                  <a:extLst>
                    <a:ext uri="{FF2B5EF4-FFF2-40B4-BE49-F238E27FC236}">
                      <a16:creationId xmlns:a16="http://schemas.microsoft.com/office/drawing/2014/main" id="{00000000-0008-0000-0200-000017000000}"/>
                    </a:ext>
                  </a:extLst>
                </xdr:cNvPr>
                <xdr:cNvSpPr/>
              </xdr:nvSpPr>
              <xdr:spPr>
                <a:xfrm>
                  <a:off x="3819524" y="8543926"/>
                  <a:ext cx="1800225" cy="438150"/>
                </a:xfrm>
                <a:prstGeom prst="rect">
                  <a:avLst/>
                </a:prstGeom>
                <a:solidFill>
                  <a:srgbClr val="FF0000"/>
                </a:solidFill>
                <a:ln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lIns="0" tIns="0" rIns="0" bIns="0" rtlCol="0" anchor="ctr"/>
                <a:lstStyle/>
                <a:p>
                  <a:pPr algn="ctr"/>
                  <a:r>
                    <a:rPr kumimoji="1" lang="en-US" altLang="ja-JP" sz="900" b="1">
                      <a:solidFill>
                        <a:srgbClr val="FFFF00"/>
                      </a:solidFill>
                    </a:rPr>
                    <a:t>『</a:t>
                  </a:r>
                  <a:r>
                    <a:rPr kumimoji="1" lang="en-US" altLang="ja-JP" sz="900" b="1" i="1">
                      <a:solidFill>
                        <a:srgbClr val="FFFF00"/>
                      </a:solidFill>
                    </a:rPr>
                    <a:t>ZEH</a:t>
                  </a:r>
                  <a:r>
                    <a:rPr kumimoji="1" lang="en-US" altLang="ja-JP" sz="900" b="1">
                      <a:solidFill>
                        <a:srgbClr val="FFFF00"/>
                      </a:solidFill>
                    </a:rPr>
                    <a:t>』</a:t>
                  </a:r>
                  <a:r>
                    <a:rPr kumimoji="1" lang="ja-JP" altLang="en-US" sz="900" b="1">
                      <a:solidFill>
                        <a:schemeClr val="bg1"/>
                      </a:solidFill>
                    </a:rPr>
                    <a:t>　（</a:t>
                  </a:r>
                  <a:r>
                    <a:rPr kumimoji="1" lang="en-US" altLang="ja-JP" sz="900" b="1">
                      <a:solidFill>
                        <a:schemeClr val="bg1"/>
                      </a:solidFill>
                    </a:rPr>
                    <a:t>※2</a:t>
                  </a:r>
                  <a:r>
                    <a:rPr kumimoji="1" lang="ja-JP" altLang="en-US" sz="900" b="1">
                      <a:solidFill>
                        <a:schemeClr val="bg1"/>
                      </a:solidFill>
                    </a:rPr>
                    <a:t>）</a:t>
                  </a:r>
                  <a:endParaRPr kumimoji="1" lang="en-US" altLang="ja-JP" sz="900" b="1">
                    <a:solidFill>
                      <a:schemeClr val="bg1"/>
                    </a:solidFill>
                  </a:endParaRPr>
                </a:p>
                <a:p>
                  <a:pPr algn="ctr"/>
                  <a:r>
                    <a:rPr kumimoji="1" lang="en-US" altLang="ja-JP" sz="900" b="1">
                      <a:solidFill>
                        <a:schemeClr val="bg1"/>
                      </a:solidFill>
                    </a:rPr>
                    <a:t>ZEH</a:t>
                  </a:r>
                  <a:r>
                    <a:rPr kumimoji="1" lang="ja-JP" altLang="en-US" sz="900" b="1">
                      <a:solidFill>
                        <a:schemeClr val="bg1"/>
                      </a:solidFill>
                    </a:rPr>
                    <a:t>マーク</a:t>
                  </a:r>
                  <a:r>
                    <a:rPr kumimoji="1" lang="en-US" altLang="ja-JP" sz="900" b="1">
                      <a:solidFill>
                        <a:schemeClr val="bg1"/>
                      </a:solidFill>
                    </a:rPr>
                    <a:t>+</a:t>
                  </a:r>
                  <a:r>
                    <a:rPr kumimoji="1" lang="ja-JP" altLang="en-US" sz="900" b="1">
                      <a:solidFill>
                        <a:schemeClr val="bg1"/>
                      </a:solidFill>
                    </a:rPr>
                    <a:t>ゼロエネ相当（</a:t>
                  </a:r>
                  <a:r>
                    <a:rPr kumimoji="1" lang="en-US" altLang="ja-JP" sz="900" b="1">
                      <a:solidFill>
                        <a:schemeClr val="bg1"/>
                      </a:solidFill>
                    </a:rPr>
                    <a:t>※3</a:t>
                  </a:r>
                  <a:r>
                    <a:rPr kumimoji="1" lang="ja-JP" altLang="en-US" sz="900" b="1">
                      <a:solidFill>
                        <a:schemeClr val="bg1"/>
                      </a:solidFill>
                    </a:rPr>
                    <a:t>）</a:t>
                  </a:r>
                </a:p>
              </xdr:txBody>
            </xdr:sp>
          </xdr:grpSp>
        </xdr:grpSp>
        <xdr:sp macro="" textlink="">
          <xdr:nvSpPr>
            <xdr:cNvPr id="4" name="正方形/長方形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4864309" y="8378358"/>
              <a:ext cx="386426" cy="264215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1100">
                  <a:solidFill>
                    <a:schemeClr val="tx1"/>
                  </a:solidFill>
                </a:rPr>
                <a:t>No</a:t>
              </a:r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5" name="正方形/長方形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>
            <a:xfrm>
              <a:off x="4543426" y="8892211"/>
              <a:ext cx="398995" cy="229011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1100">
                  <a:solidFill>
                    <a:schemeClr val="tx1"/>
                  </a:solidFill>
                </a:rPr>
                <a:t>Yes</a:t>
              </a:r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  <xdr:grpSp>
        <xdr:nvGrpSpPr>
          <xdr:cNvPr id="24" name="グループ化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GrpSpPr/>
        </xdr:nvGrpSpPr>
        <xdr:grpSpPr>
          <a:xfrm>
            <a:off x="77843" y="10905932"/>
            <a:ext cx="3694038" cy="1239449"/>
            <a:chOff x="144518" y="7999867"/>
            <a:chExt cx="3144309" cy="1275518"/>
          </a:xfrm>
        </xdr:grpSpPr>
        <xdr:grpSp>
          <xdr:nvGrpSpPr>
            <xdr:cNvPr id="25" name="グループ化 24">
              <a:extLst>
                <a:ext uri="{FF2B5EF4-FFF2-40B4-BE49-F238E27FC236}">
                  <a16:creationId xmlns:a16="http://schemas.microsoft.com/office/drawing/2014/main" id="{00000000-0008-0000-0200-000019000000}"/>
                </a:ext>
              </a:extLst>
            </xdr:cNvPr>
            <xdr:cNvGrpSpPr/>
          </xdr:nvGrpSpPr>
          <xdr:grpSpPr>
            <a:xfrm>
              <a:off x="144518" y="7999867"/>
              <a:ext cx="3144309" cy="1272216"/>
              <a:chOff x="144518" y="7982722"/>
              <a:chExt cx="3144309" cy="1286919"/>
            </a:xfrm>
          </xdr:grpSpPr>
          <xdr:sp macro="" textlink="">
            <xdr:nvSpPr>
              <xdr:cNvPr id="28" name="フローチャート: 判断 27">
                <a:extLst>
                  <a:ext uri="{FF2B5EF4-FFF2-40B4-BE49-F238E27FC236}">
                    <a16:creationId xmlns:a16="http://schemas.microsoft.com/office/drawing/2014/main" id="{00000000-0008-0000-0200-00001C000000}"/>
                  </a:ext>
                </a:extLst>
              </xdr:cNvPr>
              <xdr:cNvSpPr/>
            </xdr:nvSpPr>
            <xdr:spPr>
              <a:xfrm>
                <a:off x="144518" y="8257188"/>
                <a:ext cx="1412326" cy="656897"/>
              </a:xfrm>
              <a:prstGeom prst="flowChartDecision">
                <a:avLst/>
              </a:prstGeom>
              <a:solidFill>
                <a:schemeClr val="bg1"/>
              </a:solidFill>
              <a:ln>
                <a:solidFill>
                  <a:srgbClr val="FF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lIns="0" tIns="0" rIns="0" bIns="0" rtlCol="0" anchor="ctr"/>
              <a:lstStyle/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1" lang="ja-JP" altLang="en-US" sz="8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外皮</a:t>
                </a:r>
                <a:endParaRPr kumimoji="1" lang="en-US" altLang="ja-JP" sz="8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endParaRPr>
              </a:p>
              <a:p>
                <a:pPr marL="0" marR="0" lvl="0" indent="0" algn="ctr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1" lang="ja-JP" altLang="en-US" sz="800">
                    <a:solidFill>
                      <a:schemeClr val="tx1"/>
                    </a:solidFill>
                    <a:effectLst/>
                    <a:latin typeface="+mn-lt"/>
                    <a:ea typeface="+mn-ea"/>
                    <a:cs typeface="+mn-cs"/>
                  </a:rPr>
                  <a:t>省エネ基準適合</a:t>
                </a:r>
                <a:endParaRPr kumimoji="1" lang="ja-JP" altLang="en-US" sz="800">
                  <a:solidFill>
                    <a:srgbClr val="FF0000"/>
                  </a:solidFill>
                </a:endParaRPr>
              </a:p>
            </xdr:txBody>
          </xdr:sp>
          <xdr:cxnSp macro="">
            <xdr:nvCxnSpPr>
              <xdr:cNvPr id="29" name="直線矢印コネクタ 28">
                <a:extLst>
                  <a:ext uri="{FF2B5EF4-FFF2-40B4-BE49-F238E27FC236}">
                    <a16:creationId xmlns:a16="http://schemas.microsoft.com/office/drawing/2014/main" id="{00000000-0008-0000-0200-00001D000000}"/>
                  </a:ext>
                </a:extLst>
              </xdr:cNvPr>
              <xdr:cNvCxnSpPr/>
            </xdr:nvCxnSpPr>
            <xdr:spPr>
              <a:xfrm>
                <a:off x="845634" y="9269641"/>
                <a:ext cx="357867" cy="0"/>
              </a:xfrm>
              <a:prstGeom prst="straightConnector1">
                <a:avLst/>
              </a:prstGeom>
              <a:ln w="22225">
                <a:solidFill>
                  <a:srgbClr val="FF0000"/>
                </a:solidFill>
                <a:tailEnd type="arrow" w="lg" len="sm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30" name="直線矢印コネクタ 29">
                <a:extLst>
                  <a:ext uri="{FF2B5EF4-FFF2-40B4-BE49-F238E27FC236}">
                    <a16:creationId xmlns:a16="http://schemas.microsoft.com/office/drawing/2014/main" id="{00000000-0008-0000-0200-00001E000000}"/>
                  </a:ext>
                </a:extLst>
              </xdr:cNvPr>
              <xdr:cNvCxnSpPr/>
            </xdr:nvCxnSpPr>
            <xdr:spPr>
              <a:xfrm flipV="1">
                <a:off x="840827" y="7982722"/>
                <a:ext cx="2448000" cy="0"/>
              </a:xfrm>
              <a:prstGeom prst="straightConnector1">
                <a:avLst/>
              </a:prstGeom>
              <a:ln w="22225">
                <a:solidFill>
                  <a:srgbClr val="FF0000"/>
                </a:solidFill>
                <a:tailEnd type="arrow" w="lg" len="sm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31" name="正方形/長方形 30">
                <a:extLst>
                  <a:ext uri="{FF2B5EF4-FFF2-40B4-BE49-F238E27FC236}">
                    <a16:creationId xmlns:a16="http://schemas.microsoft.com/office/drawing/2014/main" id="{00000000-0008-0000-0200-00001F000000}"/>
                  </a:ext>
                </a:extLst>
              </xdr:cNvPr>
              <xdr:cNvSpPr/>
            </xdr:nvSpPr>
            <xdr:spPr>
              <a:xfrm>
                <a:off x="1905000" y="8441956"/>
                <a:ext cx="1136430" cy="314877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lIns="0" tIns="0" rIns="0" bIns="0" rtlCol="0" anchor="ctr"/>
              <a:lstStyle/>
              <a:p>
                <a:pPr algn="ctr"/>
                <a:r>
                  <a:rPr kumimoji="1" lang="en-US" altLang="ja-JP" sz="900">
                    <a:solidFill>
                      <a:schemeClr val="tx1"/>
                    </a:solidFill>
                  </a:rPr>
                  <a:t>NG</a:t>
                </a:r>
                <a:r>
                  <a:rPr kumimoji="1" lang="ja-JP" altLang="en-US" sz="900">
                    <a:solidFill>
                      <a:schemeClr val="tx1"/>
                    </a:solidFill>
                  </a:rPr>
                  <a:t>　</a:t>
                </a:r>
                <a:r>
                  <a:rPr kumimoji="1" lang="en-US" altLang="ja-JP" sz="900">
                    <a:solidFill>
                      <a:schemeClr val="tx1"/>
                    </a:solidFill>
                  </a:rPr>
                  <a:t>BELS</a:t>
                </a:r>
                <a:r>
                  <a:rPr kumimoji="1" lang="ja-JP" altLang="en-US" sz="900">
                    <a:solidFill>
                      <a:schemeClr val="tx1"/>
                    </a:solidFill>
                  </a:rPr>
                  <a:t>評価不可</a:t>
                </a:r>
              </a:p>
            </xdr:txBody>
          </xdr:sp>
          <xdr:cxnSp macro="">
            <xdr:nvCxnSpPr>
              <xdr:cNvPr id="32" name="直線矢印コネクタ 31">
                <a:extLst>
                  <a:ext uri="{FF2B5EF4-FFF2-40B4-BE49-F238E27FC236}">
                    <a16:creationId xmlns:a16="http://schemas.microsoft.com/office/drawing/2014/main" id="{00000000-0008-0000-0200-000020000000}"/>
                  </a:ext>
                </a:extLst>
              </xdr:cNvPr>
              <xdr:cNvCxnSpPr/>
            </xdr:nvCxnSpPr>
            <xdr:spPr>
              <a:xfrm>
                <a:off x="1548807" y="8585637"/>
                <a:ext cx="360000" cy="0"/>
              </a:xfrm>
              <a:prstGeom prst="straightConnector1">
                <a:avLst/>
              </a:prstGeom>
              <a:ln w="22225">
                <a:tailEnd type="arrow" w="lg" len="sm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33" name="正方形/長方形 32">
                <a:extLst>
                  <a:ext uri="{FF2B5EF4-FFF2-40B4-BE49-F238E27FC236}">
                    <a16:creationId xmlns:a16="http://schemas.microsoft.com/office/drawing/2014/main" id="{00000000-0008-0000-0200-000021000000}"/>
                  </a:ext>
                </a:extLst>
              </xdr:cNvPr>
              <xdr:cNvSpPr/>
            </xdr:nvSpPr>
            <xdr:spPr>
              <a:xfrm>
                <a:off x="1484586" y="8329448"/>
                <a:ext cx="341586" cy="172227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wrap="square" lIns="0" tIns="0" rIns="0" bIns="0" rtlCol="0" anchor="ctr">
                <a:spAutoFit/>
              </a:bodyPr>
              <a:lstStyle/>
              <a:p>
                <a:pPr algn="ctr"/>
                <a:r>
                  <a:rPr kumimoji="1" lang="en-US" altLang="ja-JP" sz="1100">
                    <a:solidFill>
                      <a:schemeClr val="tx1"/>
                    </a:solidFill>
                  </a:rPr>
                  <a:t>No</a:t>
                </a:r>
                <a:endParaRPr kumimoji="1" lang="ja-JP" altLang="en-US" sz="1100">
                  <a:solidFill>
                    <a:schemeClr val="tx1"/>
                  </a:solidFill>
                </a:endParaRPr>
              </a:p>
            </xdr:txBody>
          </xdr:sp>
        </xdr:grpSp>
        <xdr:cxnSp macro="">
          <xdr:nvCxnSpPr>
            <xdr:cNvPr id="26" name="直線矢印コネクタ 25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CxnSpPr/>
          </xdr:nvCxnSpPr>
          <xdr:spPr>
            <a:xfrm flipH="1">
              <a:off x="846650" y="8006444"/>
              <a:ext cx="0" cy="283852"/>
            </a:xfrm>
            <a:prstGeom prst="straightConnector1">
              <a:avLst/>
            </a:prstGeom>
            <a:ln w="22225">
              <a:solidFill>
                <a:srgbClr val="FF0000"/>
              </a:solidFill>
              <a:tailEnd type="none" w="lg" len="sm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" name="直線矢印コネクタ 26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CxnSpPr/>
          </xdr:nvCxnSpPr>
          <xdr:spPr>
            <a:xfrm>
              <a:off x="846649" y="8919460"/>
              <a:ext cx="0" cy="355925"/>
            </a:xfrm>
            <a:prstGeom prst="straightConnector1">
              <a:avLst/>
            </a:prstGeom>
            <a:ln w="22225">
              <a:solidFill>
                <a:srgbClr val="FF0000"/>
              </a:solidFill>
              <a:tailEnd type="none" w="lg" len="sm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4" name="正方形/長方形 33">
            <a:extLst>
              <a:ext uri="{FF2B5EF4-FFF2-40B4-BE49-F238E27FC236}">
                <a16:creationId xmlns:a16="http://schemas.microsoft.com/office/drawing/2014/main" id="{00000000-0008-0000-0200-000022000000}"/>
              </a:ext>
            </a:extLst>
          </xdr:cNvPr>
          <xdr:cNvSpPr/>
        </xdr:nvSpPr>
        <xdr:spPr>
          <a:xfrm>
            <a:off x="4264038" y="10613571"/>
            <a:ext cx="446100" cy="264166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>
                <a:solidFill>
                  <a:schemeClr val="tx1"/>
                </a:solidFill>
              </a:rPr>
              <a:t>Yes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35" name="正方形/長方形 34">
            <a:extLst>
              <a:ext uri="{FF2B5EF4-FFF2-40B4-BE49-F238E27FC236}">
                <a16:creationId xmlns:a16="http://schemas.microsoft.com/office/drawing/2014/main" id="{00000000-0008-0000-0200-000023000000}"/>
              </a:ext>
            </a:extLst>
          </xdr:cNvPr>
          <xdr:cNvSpPr/>
        </xdr:nvSpPr>
        <xdr:spPr>
          <a:xfrm>
            <a:off x="4113596" y="11112181"/>
            <a:ext cx="336082" cy="17222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0" rIns="0" bIns="0" rtlCol="0" anchor="ctr">
            <a:spAutoFit/>
          </a:bodyPr>
          <a:lstStyle/>
          <a:p>
            <a:pPr algn="ctr"/>
            <a:r>
              <a:rPr kumimoji="1" lang="en-US" altLang="ja-JP" sz="1100">
                <a:solidFill>
                  <a:schemeClr val="tx1"/>
                </a:solidFill>
              </a:rPr>
              <a:t>No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00000000-0008-0000-0200-000024000000}"/>
              </a:ext>
            </a:extLst>
          </xdr:cNvPr>
          <xdr:cNvSpPr/>
        </xdr:nvSpPr>
        <xdr:spPr>
          <a:xfrm>
            <a:off x="3769656" y="11336455"/>
            <a:ext cx="522983" cy="306113"/>
          </a:xfrm>
          <a:prstGeom prst="rect">
            <a:avLst/>
          </a:prstGeom>
          <a:solidFill>
            <a:schemeClr val="bg1">
              <a:lumMod val="95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kumimoji="1" lang="en-US" altLang="ja-JP" sz="900">
                <a:solidFill>
                  <a:schemeClr val="tx1"/>
                </a:solidFill>
              </a:rPr>
              <a:t>NG</a:t>
            </a:r>
            <a:r>
              <a:rPr kumimoji="1" lang="ja-JP" altLang="en-US" sz="900">
                <a:solidFill>
                  <a:schemeClr val="tx1"/>
                </a:solidFill>
              </a:rPr>
              <a:t>　表示なし</a:t>
            </a:r>
          </a:p>
        </xdr:txBody>
      </xdr:sp>
      <xdr:sp macro="" textlink="">
        <xdr:nvSpPr>
          <xdr:cNvPr id="37" name="フローチャート: 判断 36">
            <a:extLst>
              <a:ext uri="{FF2B5EF4-FFF2-40B4-BE49-F238E27FC236}">
                <a16:creationId xmlns:a16="http://schemas.microsoft.com/office/drawing/2014/main" id="{00000000-0008-0000-0200-000025000000}"/>
              </a:ext>
            </a:extLst>
          </xdr:cNvPr>
          <xdr:cNvSpPr/>
        </xdr:nvSpPr>
        <xdr:spPr>
          <a:xfrm>
            <a:off x="3775166" y="10716327"/>
            <a:ext cx="555609" cy="373922"/>
          </a:xfrm>
          <a:prstGeom prst="flowChartDecision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9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20</a:t>
            </a:r>
            <a:r>
              <a:rPr kumimoji="1" lang="ja-JP" altLang="ja-JP" sz="9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≦</a:t>
            </a:r>
            <a:r>
              <a:rPr kumimoji="1" lang="en-US" altLang="ja-JP" sz="90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A</a:t>
            </a:r>
            <a:endParaRPr kumimoji="1" lang="ja-JP" altLang="en-US" sz="900">
              <a:solidFill>
                <a:srgbClr val="FF0000"/>
              </a:solidFill>
            </a:endParaRPr>
          </a:p>
        </xdr:txBody>
      </xdr:sp>
      <xdr:cxnSp macro="">
        <xdr:nvCxnSpPr>
          <xdr:cNvPr id="38" name="直線矢印コネクタ 37">
            <a:extLst>
              <a:ext uri="{FF2B5EF4-FFF2-40B4-BE49-F238E27FC236}">
                <a16:creationId xmlns:a16="http://schemas.microsoft.com/office/drawing/2014/main" id="{00000000-0008-0000-0200-000026000000}"/>
              </a:ext>
            </a:extLst>
          </xdr:cNvPr>
          <xdr:cNvCxnSpPr/>
        </xdr:nvCxnSpPr>
        <xdr:spPr>
          <a:xfrm>
            <a:off x="4326628" y="10906528"/>
            <a:ext cx="439397" cy="0"/>
          </a:xfrm>
          <a:prstGeom prst="straightConnector1">
            <a:avLst/>
          </a:prstGeom>
          <a:ln w="22225">
            <a:solidFill>
              <a:srgbClr val="FF0000"/>
            </a:solidFill>
            <a:tailEnd type="arrow" w="lg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直線矢印コネクタ 38">
            <a:extLst>
              <a:ext uri="{FF2B5EF4-FFF2-40B4-BE49-F238E27FC236}">
                <a16:creationId xmlns:a16="http://schemas.microsoft.com/office/drawing/2014/main" id="{00000000-0008-0000-0200-000027000000}"/>
              </a:ext>
            </a:extLst>
          </xdr:cNvPr>
          <xdr:cNvCxnSpPr/>
        </xdr:nvCxnSpPr>
        <xdr:spPr>
          <a:xfrm flipH="1">
            <a:off x="4027529" y="11088584"/>
            <a:ext cx="0" cy="242257"/>
          </a:xfrm>
          <a:prstGeom prst="straightConnector1">
            <a:avLst/>
          </a:prstGeom>
          <a:ln w="22225">
            <a:tailEnd type="arrow" w="lg" len="sm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0" name="グループ化 39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GrpSpPr/>
        </xdr:nvGrpSpPr>
        <xdr:grpSpPr>
          <a:xfrm>
            <a:off x="4648201" y="10604700"/>
            <a:ext cx="2508619" cy="1015628"/>
            <a:chOff x="4680904" y="7717150"/>
            <a:chExt cx="2652467" cy="1045850"/>
          </a:xfrm>
        </xdr:grpSpPr>
        <xdr:sp macro="" textlink="">
          <xdr:nvSpPr>
            <xdr:cNvPr id="41" name="フローチャート: 判断 40">
              <a:extLst>
                <a:ext uri="{FF2B5EF4-FFF2-40B4-BE49-F238E27FC236}">
                  <a16:creationId xmlns:a16="http://schemas.microsoft.com/office/drawing/2014/main" id="{00000000-0008-0000-0200-000029000000}"/>
                </a:ext>
              </a:extLst>
            </xdr:cNvPr>
            <xdr:cNvSpPr/>
          </xdr:nvSpPr>
          <xdr:spPr>
            <a:xfrm>
              <a:off x="4804352" y="7822936"/>
              <a:ext cx="1096060" cy="386291"/>
            </a:xfrm>
            <a:prstGeom prst="flowChartDecision">
              <a:avLst/>
            </a:prstGeom>
            <a:solidFill>
              <a:schemeClr val="bg1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marL="0" marR="0" lvl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90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100≦</a:t>
              </a:r>
              <a:r>
                <a:rPr kumimoji="1" lang="en-US" altLang="ja-JP" sz="900">
                  <a:solidFill>
                    <a:srgbClr val="FF0000"/>
                  </a:solidFill>
                  <a:effectLst/>
                  <a:latin typeface="+mn-lt"/>
                  <a:ea typeface="+mn-ea"/>
                  <a:cs typeface="+mn-cs"/>
                </a:rPr>
                <a:t>B</a:t>
              </a:r>
              <a:endParaRPr kumimoji="1" lang="en-US" altLang="ja-JP" sz="90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cxnSp macro="">
          <xdr:nvCxnSpPr>
            <xdr:cNvPr id="42" name="直線矢印コネクタ 41">
              <a:extLst>
                <a:ext uri="{FF2B5EF4-FFF2-40B4-BE49-F238E27FC236}">
                  <a16:creationId xmlns:a16="http://schemas.microsoft.com/office/drawing/2014/main" id="{00000000-0008-0000-0200-00002A000000}"/>
                </a:ext>
              </a:extLst>
            </xdr:cNvPr>
            <xdr:cNvCxnSpPr/>
          </xdr:nvCxnSpPr>
          <xdr:spPr>
            <a:xfrm flipH="1">
              <a:off x="5356518" y="8209227"/>
              <a:ext cx="0" cy="255500"/>
            </a:xfrm>
            <a:prstGeom prst="straightConnector1">
              <a:avLst/>
            </a:prstGeom>
            <a:ln w="22225">
              <a:solidFill>
                <a:srgbClr val="FF0000"/>
              </a:solidFill>
              <a:tailEnd type="arrow" w="lg" len="sm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3" name="正方形/長方形 42">
              <a:extLst>
                <a:ext uri="{FF2B5EF4-FFF2-40B4-BE49-F238E27FC236}">
                  <a16:creationId xmlns:a16="http://schemas.microsoft.com/office/drawing/2014/main" id="{00000000-0008-0000-0200-00002B000000}"/>
                </a:ext>
              </a:extLst>
            </xdr:cNvPr>
            <xdr:cNvSpPr/>
          </xdr:nvSpPr>
          <xdr:spPr>
            <a:xfrm>
              <a:off x="6319775" y="7861565"/>
              <a:ext cx="1013596" cy="319951"/>
            </a:xfrm>
            <a:prstGeom prst="rect">
              <a:avLst/>
            </a:prstGeom>
            <a:solidFill>
              <a:schemeClr val="bg1">
                <a:lumMod val="95000"/>
              </a:schemeClr>
            </a:solidFill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kumimoji="1" lang="en-US" altLang="ja-JP" sz="900">
                  <a:solidFill>
                    <a:schemeClr val="tx1"/>
                  </a:solidFill>
                </a:rPr>
                <a:t>NG</a:t>
              </a:r>
              <a:r>
                <a:rPr kumimoji="1" lang="ja-JP" altLang="en-US" sz="900">
                  <a:solidFill>
                    <a:schemeClr val="tx1"/>
                  </a:solidFill>
                </a:rPr>
                <a:t>　表示なし</a:t>
              </a:r>
            </a:p>
          </xdr:txBody>
        </xdr:sp>
        <xdr:cxnSp macro="">
          <xdr:nvCxnSpPr>
            <xdr:cNvPr id="44" name="直線矢印コネクタ 43">
              <a:extLst>
                <a:ext uri="{FF2B5EF4-FFF2-40B4-BE49-F238E27FC236}">
                  <a16:creationId xmlns:a16="http://schemas.microsoft.com/office/drawing/2014/main" id="{00000000-0008-0000-0200-00002C000000}"/>
                </a:ext>
              </a:extLst>
            </xdr:cNvPr>
            <xdr:cNvCxnSpPr/>
          </xdr:nvCxnSpPr>
          <xdr:spPr>
            <a:xfrm>
              <a:off x="5890881" y="8019152"/>
              <a:ext cx="439253" cy="0"/>
            </a:xfrm>
            <a:prstGeom prst="straightConnector1">
              <a:avLst/>
            </a:prstGeom>
            <a:ln w="22225">
              <a:tailEnd type="arrow" w="lg" len="sm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5" name="正方形/長方形 44">
              <a:extLst>
                <a:ext uri="{FF2B5EF4-FFF2-40B4-BE49-F238E27FC236}">
                  <a16:creationId xmlns:a16="http://schemas.microsoft.com/office/drawing/2014/main" id="{00000000-0008-0000-0200-00002D000000}"/>
                </a:ext>
              </a:extLst>
            </xdr:cNvPr>
            <xdr:cNvSpPr/>
          </xdr:nvSpPr>
          <xdr:spPr>
            <a:xfrm>
              <a:off x="4680904" y="8460319"/>
              <a:ext cx="1440668" cy="302681"/>
            </a:xfrm>
            <a:prstGeom prst="rect">
              <a:avLst/>
            </a:prstGeom>
            <a:solidFill>
              <a:srgbClr val="FF0000"/>
            </a:solidFill>
            <a:ln>
              <a:solidFill>
                <a:srgbClr val="FF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lIns="0" tIns="0" rIns="0" bIns="0" rtlCol="0" anchor="ctr"/>
            <a:lstStyle/>
            <a:p>
              <a:pPr algn="ctr"/>
              <a:r>
                <a:rPr kumimoji="1" lang="ja-JP" altLang="en-US" sz="900" b="1">
                  <a:solidFill>
                    <a:srgbClr val="FFFF00"/>
                  </a:solidFill>
                </a:rPr>
                <a:t>ゼロエネ相当</a:t>
              </a:r>
              <a:r>
                <a:rPr kumimoji="1" lang="ja-JP" altLang="en-US" sz="900" b="1">
                  <a:solidFill>
                    <a:schemeClr val="bg1"/>
                  </a:solidFill>
                </a:rPr>
                <a:t>（</a:t>
              </a:r>
              <a:r>
                <a:rPr kumimoji="1" lang="en-US" altLang="ja-JP" sz="900" b="1">
                  <a:solidFill>
                    <a:schemeClr val="bg1"/>
                  </a:solidFill>
                </a:rPr>
                <a:t>※2</a:t>
              </a:r>
              <a:r>
                <a:rPr kumimoji="1" lang="ja-JP" altLang="en-US" sz="900" b="1">
                  <a:solidFill>
                    <a:schemeClr val="bg1"/>
                  </a:solidFill>
                </a:rPr>
                <a:t>）（</a:t>
              </a:r>
              <a:r>
                <a:rPr kumimoji="1" lang="en-US" altLang="ja-JP" sz="900" b="1">
                  <a:solidFill>
                    <a:schemeClr val="bg1"/>
                  </a:solidFill>
                </a:rPr>
                <a:t>※3</a:t>
              </a:r>
              <a:r>
                <a:rPr kumimoji="1" lang="ja-JP" altLang="en-US" sz="900" b="1">
                  <a:solidFill>
                    <a:schemeClr val="bg1"/>
                  </a:solidFill>
                </a:rPr>
                <a:t>）</a:t>
              </a:r>
            </a:p>
          </xdr:txBody>
        </xdr:sp>
        <xdr:sp macro="" textlink="">
          <xdr:nvSpPr>
            <xdr:cNvPr id="46" name="正方形/長方形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SpPr/>
          </xdr:nvSpPr>
          <xdr:spPr>
            <a:xfrm>
              <a:off x="5852133" y="7717150"/>
              <a:ext cx="386715" cy="267884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1100">
                  <a:solidFill>
                    <a:schemeClr val="tx1"/>
                  </a:solidFill>
                </a:rPr>
                <a:t>No</a:t>
              </a:r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  <xdr:sp macro="" textlink="">
          <xdr:nvSpPr>
            <xdr:cNvPr id="47" name="正方形/長方形 46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SpPr/>
          </xdr:nvSpPr>
          <xdr:spPr>
            <a:xfrm>
              <a:off x="5498242" y="8196335"/>
              <a:ext cx="445327" cy="201367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en-US" altLang="ja-JP" sz="1100">
                  <a:solidFill>
                    <a:schemeClr val="tx1"/>
                  </a:solidFill>
                </a:rPr>
                <a:t>Yes</a:t>
              </a:r>
              <a:endParaRPr kumimoji="1" lang="ja-JP" altLang="en-US" sz="1100">
                <a:solidFill>
                  <a:schemeClr val="tx1"/>
                </a:solidFill>
              </a:endParaRPr>
            </a:p>
          </xdr:txBody>
        </xdr:sp>
      </xdr:grpSp>
      <xdr:sp macro="" textlink="">
        <xdr:nvSpPr>
          <xdr:cNvPr id="48" name="正方形/長方形 47">
            <a:extLst>
              <a:ext uri="{FF2B5EF4-FFF2-40B4-BE49-F238E27FC236}">
                <a16:creationId xmlns:a16="http://schemas.microsoft.com/office/drawing/2014/main" id="{00000000-0008-0000-0200-000030000000}"/>
              </a:ext>
            </a:extLst>
          </xdr:cNvPr>
          <xdr:cNvSpPr/>
        </xdr:nvSpPr>
        <xdr:spPr>
          <a:xfrm>
            <a:off x="947057" y="10669256"/>
            <a:ext cx="2623082" cy="18604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（</a:t>
            </a:r>
            <a:r>
              <a:rPr kumimoji="1" lang="en-US" altLang="ja-JP" sz="900">
                <a:solidFill>
                  <a:schemeClr val="tx1"/>
                </a:solidFill>
              </a:rPr>
              <a:t>※1</a:t>
            </a:r>
            <a:r>
              <a:rPr kumimoji="1" lang="ja-JP" altLang="en-US" sz="900">
                <a:solidFill>
                  <a:schemeClr val="tx1"/>
                </a:solidFill>
              </a:rPr>
              <a:t>）の</a:t>
            </a:r>
            <a:r>
              <a:rPr kumimoji="1" lang="en-US" altLang="ja-JP" sz="9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U</a:t>
            </a:r>
            <a:r>
              <a:rPr kumimoji="1" lang="en-US" altLang="ja-JP" sz="7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A</a:t>
            </a:r>
            <a:r>
              <a:rPr kumimoji="1" lang="ja-JP" altLang="en-US" sz="9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値基準</a:t>
            </a:r>
            <a:r>
              <a:rPr kumimoji="1" lang="ja-JP" altLang="en-US" sz="900">
                <a:solidFill>
                  <a:schemeClr val="tx1"/>
                </a:solidFill>
              </a:rPr>
              <a:t>に適合しない</a:t>
            </a:r>
          </a:p>
        </xdr:txBody>
      </xdr:sp>
      <xdr:sp macro="" textlink="">
        <xdr:nvSpPr>
          <xdr:cNvPr id="49" name="正方形/長方形 48">
            <a:extLst>
              <a:ext uri="{FF2B5EF4-FFF2-40B4-BE49-F238E27FC236}">
                <a16:creationId xmlns:a16="http://schemas.microsoft.com/office/drawing/2014/main" id="{00000000-0008-0000-0200-000031000000}"/>
              </a:ext>
            </a:extLst>
          </xdr:cNvPr>
          <xdr:cNvSpPr/>
        </xdr:nvSpPr>
        <xdr:spPr>
          <a:xfrm>
            <a:off x="346189" y="12162854"/>
            <a:ext cx="949022" cy="44151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wrap="square" lIns="0" tIns="0" rIns="0" bIns="0" rtlCol="0" anchor="ctr">
            <a:noAutofit/>
          </a:bodyPr>
          <a:lstStyle/>
          <a:p>
            <a:pPr algn="ctr"/>
            <a:r>
              <a:rPr kumimoji="1" lang="ja-JP" altLang="en-US" sz="900">
                <a:solidFill>
                  <a:schemeClr val="tx1"/>
                </a:solidFill>
              </a:rPr>
              <a:t>（</a:t>
            </a:r>
            <a:r>
              <a:rPr kumimoji="1" lang="en-US" altLang="ja-JP" sz="900">
                <a:solidFill>
                  <a:schemeClr val="tx1"/>
                </a:solidFill>
              </a:rPr>
              <a:t>※1</a:t>
            </a:r>
            <a:r>
              <a:rPr kumimoji="1" lang="ja-JP" altLang="en-US" sz="900">
                <a:solidFill>
                  <a:schemeClr val="tx1"/>
                </a:solidFill>
              </a:rPr>
              <a:t>）の</a:t>
            </a:r>
            <a:r>
              <a:rPr kumimoji="1" lang="en-US" altLang="ja-JP" sz="900">
                <a:solidFill>
                  <a:schemeClr val="tx1"/>
                </a:solidFill>
              </a:rPr>
              <a:t>U</a:t>
            </a:r>
            <a:r>
              <a:rPr kumimoji="1" lang="en-US" altLang="ja-JP" sz="700">
                <a:solidFill>
                  <a:schemeClr val="tx1"/>
                </a:solidFill>
              </a:rPr>
              <a:t>A</a:t>
            </a:r>
            <a:r>
              <a:rPr kumimoji="1" lang="ja-JP" altLang="en-US" sz="900">
                <a:solidFill>
                  <a:schemeClr val="tx1"/>
                </a:solidFill>
              </a:rPr>
              <a:t>値基準に適合する</a:t>
            </a:r>
          </a:p>
        </xdr:txBody>
      </xdr:sp>
    </xdr:grpSp>
    <xdr:clientData/>
  </xdr:twoCellAnchor>
  <xdr:twoCellAnchor editAs="oneCell">
    <xdr:from>
      <xdr:col>6</xdr:col>
      <xdr:colOff>874643</xdr:colOff>
      <xdr:row>4</xdr:row>
      <xdr:rowOff>79513</xdr:rowOff>
    </xdr:from>
    <xdr:to>
      <xdr:col>7</xdr:col>
      <xdr:colOff>318793</xdr:colOff>
      <xdr:row>7</xdr:row>
      <xdr:rowOff>162183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80921" y="987287"/>
          <a:ext cx="769368" cy="778409"/>
        </a:xfrm>
        <a:prstGeom prst="rect">
          <a:avLst/>
        </a:prstGeom>
      </xdr:spPr>
    </xdr:pic>
    <xdr:clientData/>
  </xdr:twoCellAnchor>
  <xdr:twoCellAnchor editAs="oneCell">
    <xdr:from>
      <xdr:col>9</xdr:col>
      <xdr:colOff>143436</xdr:colOff>
      <xdr:row>7</xdr:row>
      <xdr:rowOff>110590</xdr:rowOff>
    </xdr:from>
    <xdr:to>
      <xdr:col>19</xdr:col>
      <xdr:colOff>0</xdr:colOff>
      <xdr:row>24</xdr:row>
      <xdr:rowOff>136391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0" t="5822" r="1836" b="8529"/>
        <a:stretch/>
      </xdr:blipFill>
      <xdr:spPr>
        <a:xfrm>
          <a:off x="7530354" y="1733202"/>
          <a:ext cx="6373905" cy="3737189"/>
        </a:xfrm>
        <a:prstGeom prst="rect">
          <a:avLst/>
        </a:prstGeom>
      </xdr:spPr>
    </xdr:pic>
    <xdr:clientData/>
  </xdr:twoCellAnchor>
  <xdr:twoCellAnchor editAs="oneCell">
    <xdr:from>
      <xdr:col>9</xdr:col>
      <xdr:colOff>123587</xdr:colOff>
      <xdr:row>24</xdr:row>
      <xdr:rowOff>157587</xdr:rowOff>
    </xdr:from>
    <xdr:to>
      <xdr:col>18</xdr:col>
      <xdr:colOff>613750</xdr:colOff>
      <xdr:row>35</xdr:row>
      <xdr:rowOff>104371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4" t="8733" r="1384" b="14245"/>
        <a:stretch/>
      </xdr:blipFill>
      <xdr:spPr>
        <a:xfrm>
          <a:off x="7510505" y="5491587"/>
          <a:ext cx="6388939" cy="2340360"/>
        </a:xfrm>
        <a:prstGeom prst="rect">
          <a:avLst/>
        </a:prstGeom>
      </xdr:spPr>
    </xdr:pic>
    <xdr:clientData/>
  </xdr:twoCellAnchor>
  <xdr:twoCellAnchor>
    <xdr:from>
      <xdr:col>3</xdr:col>
      <xdr:colOff>1268732</xdr:colOff>
      <xdr:row>17</xdr:row>
      <xdr:rowOff>236220</xdr:rowOff>
    </xdr:from>
    <xdr:to>
      <xdr:col>4</xdr:col>
      <xdr:colOff>476252</xdr:colOff>
      <xdr:row>19</xdr:row>
      <xdr:rowOff>38100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3764282" y="3870008"/>
          <a:ext cx="488633" cy="306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⑪</a:t>
          </a:r>
        </a:p>
      </xdr:txBody>
    </xdr:sp>
    <xdr:clientData/>
  </xdr:twoCellAnchor>
  <xdr:twoCellAnchor>
    <xdr:from>
      <xdr:col>3</xdr:col>
      <xdr:colOff>1268732</xdr:colOff>
      <xdr:row>18</xdr:row>
      <xdr:rowOff>188599</xdr:rowOff>
    </xdr:from>
    <xdr:to>
      <xdr:col>4</xdr:col>
      <xdr:colOff>476252</xdr:colOff>
      <xdr:row>20</xdr:row>
      <xdr:rowOff>38104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3764282" y="4098612"/>
          <a:ext cx="488633" cy="306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⑫</a:t>
          </a:r>
        </a:p>
      </xdr:txBody>
    </xdr:sp>
    <xdr:clientData/>
  </xdr:twoCellAnchor>
  <xdr:twoCellAnchor>
    <xdr:from>
      <xdr:col>3</xdr:col>
      <xdr:colOff>1268732</xdr:colOff>
      <xdr:row>19</xdr:row>
      <xdr:rowOff>188594</xdr:rowOff>
    </xdr:from>
    <xdr:to>
      <xdr:col>4</xdr:col>
      <xdr:colOff>476252</xdr:colOff>
      <xdr:row>21</xdr:row>
      <xdr:rowOff>38099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3764282" y="4327207"/>
          <a:ext cx="488633" cy="306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⑬</a:t>
          </a:r>
        </a:p>
      </xdr:txBody>
    </xdr:sp>
    <xdr:clientData/>
  </xdr:twoCellAnchor>
  <xdr:twoCellAnchor>
    <xdr:from>
      <xdr:col>3</xdr:col>
      <xdr:colOff>1268732</xdr:colOff>
      <xdr:row>20</xdr:row>
      <xdr:rowOff>183836</xdr:rowOff>
    </xdr:from>
    <xdr:to>
      <xdr:col>4</xdr:col>
      <xdr:colOff>476252</xdr:colOff>
      <xdr:row>22</xdr:row>
      <xdr:rowOff>33341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3764282" y="4551049"/>
          <a:ext cx="488633" cy="306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⑭</a:t>
          </a:r>
        </a:p>
      </xdr:txBody>
    </xdr:sp>
    <xdr:clientData/>
  </xdr:twoCellAnchor>
  <xdr:twoCellAnchor>
    <xdr:from>
      <xdr:col>3</xdr:col>
      <xdr:colOff>1268732</xdr:colOff>
      <xdr:row>21</xdr:row>
      <xdr:rowOff>185733</xdr:rowOff>
    </xdr:from>
    <xdr:to>
      <xdr:col>4</xdr:col>
      <xdr:colOff>476252</xdr:colOff>
      <xdr:row>23</xdr:row>
      <xdr:rowOff>35238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3764282" y="4781546"/>
          <a:ext cx="488633" cy="306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⑮</a:t>
          </a:r>
        </a:p>
      </xdr:txBody>
    </xdr:sp>
    <xdr:clientData/>
  </xdr:twoCellAnchor>
  <xdr:twoCellAnchor>
    <xdr:from>
      <xdr:col>3</xdr:col>
      <xdr:colOff>1263969</xdr:colOff>
      <xdr:row>23</xdr:row>
      <xdr:rowOff>195750</xdr:rowOff>
    </xdr:from>
    <xdr:to>
      <xdr:col>4</xdr:col>
      <xdr:colOff>471489</xdr:colOff>
      <xdr:row>25</xdr:row>
      <xdr:rowOff>45255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3759519" y="5248763"/>
          <a:ext cx="488633" cy="306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⑯</a:t>
          </a:r>
        </a:p>
      </xdr:txBody>
    </xdr:sp>
    <xdr:clientData/>
  </xdr:twoCellAnchor>
  <xdr:twoCellAnchor>
    <xdr:from>
      <xdr:col>3</xdr:col>
      <xdr:colOff>1268732</xdr:colOff>
      <xdr:row>24</xdr:row>
      <xdr:rowOff>190987</xdr:rowOff>
    </xdr:from>
    <xdr:to>
      <xdr:col>4</xdr:col>
      <xdr:colOff>476252</xdr:colOff>
      <xdr:row>26</xdr:row>
      <xdr:rowOff>40492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3764282" y="5472600"/>
          <a:ext cx="488633" cy="306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⑰</a:t>
          </a:r>
        </a:p>
      </xdr:txBody>
    </xdr:sp>
    <xdr:clientData/>
  </xdr:twoCellAnchor>
  <xdr:twoCellAnchor>
    <xdr:from>
      <xdr:col>3</xdr:col>
      <xdr:colOff>1268732</xdr:colOff>
      <xdr:row>25</xdr:row>
      <xdr:rowOff>188524</xdr:rowOff>
    </xdr:from>
    <xdr:to>
      <xdr:col>4</xdr:col>
      <xdr:colOff>476252</xdr:colOff>
      <xdr:row>27</xdr:row>
      <xdr:rowOff>38029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/>
      </xdr:nvSpPr>
      <xdr:spPr>
        <a:xfrm>
          <a:off x="3764282" y="5698737"/>
          <a:ext cx="488633" cy="306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⑱</a:t>
          </a:r>
        </a:p>
      </xdr:txBody>
    </xdr:sp>
    <xdr:clientData/>
  </xdr:twoCellAnchor>
  <xdr:twoCellAnchor>
    <xdr:from>
      <xdr:col>3</xdr:col>
      <xdr:colOff>1267909</xdr:colOff>
      <xdr:row>26</xdr:row>
      <xdr:rowOff>188687</xdr:rowOff>
    </xdr:from>
    <xdr:to>
      <xdr:col>4</xdr:col>
      <xdr:colOff>475429</xdr:colOff>
      <xdr:row>28</xdr:row>
      <xdr:rowOff>38192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3763459" y="5927500"/>
          <a:ext cx="488633" cy="306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⑲</a:t>
          </a:r>
        </a:p>
      </xdr:txBody>
    </xdr:sp>
    <xdr:clientData/>
  </xdr:twoCellAnchor>
  <xdr:twoCellAnchor>
    <xdr:from>
      <xdr:col>3</xdr:col>
      <xdr:colOff>1268731</xdr:colOff>
      <xdr:row>27</xdr:row>
      <xdr:rowOff>181461</xdr:rowOff>
    </xdr:from>
    <xdr:to>
      <xdr:col>4</xdr:col>
      <xdr:colOff>476251</xdr:colOff>
      <xdr:row>29</xdr:row>
      <xdr:rowOff>30966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3764281" y="6148874"/>
          <a:ext cx="488633" cy="306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⑳</a:t>
          </a:r>
        </a:p>
      </xdr:txBody>
    </xdr:sp>
    <xdr:clientData/>
  </xdr:twoCellAnchor>
  <xdr:twoCellAnchor>
    <xdr:from>
      <xdr:col>4</xdr:col>
      <xdr:colOff>1907</xdr:colOff>
      <xdr:row>31</xdr:row>
      <xdr:rowOff>179871</xdr:rowOff>
    </xdr:from>
    <xdr:to>
      <xdr:col>4</xdr:col>
      <xdr:colOff>490540</xdr:colOff>
      <xdr:row>32</xdr:row>
      <xdr:rowOff>211084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3782599" y="6949948"/>
          <a:ext cx="488633" cy="306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4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1265067</xdr:colOff>
      <xdr:row>31</xdr:row>
      <xdr:rowOff>233722</xdr:rowOff>
    </xdr:from>
    <xdr:to>
      <xdr:col>4</xdr:col>
      <xdr:colOff>472587</xdr:colOff>
      <xdr:row>33</xdr:row>
      <xdr:rowOff>36335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3760617" y="7010760"/>
          <a:ext cx="488633" cy="307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ⓐ</a:t>
          </a:r>
        </a:p>
      </xdr:txBody>
    </xdr:sp>
    <xdr:clientData/>
  </xdr:twoCellAnchor>
  <xdr:twoCellAnchor>
    <xdr:from>
      <xdr:col>5</xdr:col>
      <xdr:colOff>386571</xdr:colOff>
      <xdr:row>31</xdr:row>
      <xdr:rowOff>228959</xdr:rowOff>
    </xdr:from>
    <xdr:to>
      <xdr:col>6</xdr:col>
      <xdr:colOff>488342</xdr:colOff>
      <xdr:row>33</xdr:row>
      <xdr:rowOff>31572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5496734" y="7005997"/>
          <a:ext cx="492296" cy="307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ⓑ</a:t>
          </a:r>
        </a:p>
      </xdr:txBody>
    </xdr:sp>
    <xdr:clientData/>
  </xdr:twoCellAnchor>
  <xdr:twoCellAnchor>
    <xdr:from>
      <xdr:col>3</xdr:col>
      <xdr:colOff>1267998</xdr:colOff>
      <xdr:row>35</xdr:row>
      <xdr:rowOff>232623</xdr:rowOff>
    </xdr:from>
    <xdr:to>
      <xdr:col>4</xdr:col>
      <xdr:colOff>478816</xdr:colOff>
      <xdr:row>37</xdr:row>
      <xdr:rowOff>35236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3770875" y="7858485"/>
          <a:ext cx="488633" cy="306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ⓒ</a:t>
          </a:r>
        </a:p>
      </xdr:txBody>
    </xdr:sp>
    <xdr:clientData/>
  </xdr:twoCellAnchor>
  <xdr:twoCellAnchor>
    <xdr:from>
      <xdr:col>3</xdr:col>
      <xdr:colOff>1270827</xdr:colOff>
      <xdr:row>36</xdr:row>
      <xdr:rowOff>187551</xdr:rowOff>
    </xdr:from>
    <xdr:to>
      <xdr:col>4</xdr:col>
      <xdr:colOff>481645</xdr:colOff>
      <xdr:row>38</xdr:row>
      <xdr:rowOff>37056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3767034" y="8107096"/>
          <a:ext cx="493080" cy="31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ⓓ</a:t>
          </a:r>
        </a:p>
      </xdr:txBody>
    </xdr:sp>
    <xdr:clientData/>
  </xdr:twoCellAnchor>
  <xdr:twoCellAnchor>
    <xdr:from>
      <xdr:col>3</xdr:col>
      <xdr:colOff>1276082</xdr:colOff>
      <xdr:row>37</xdr:row>
      <xdr:rowOff>192806</xdr:rowOff>
    </xdr:from>
    <xdr:to>
      <xdr:col>4</xdr:col>
      <xdr:colOff>486900</xdr:colOff>
      <xdr:row>39</xdr:row>
      <xdr:rowOff>42311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 txBox="1"/>
      </xdr:nvSpPr>
      <xdr:spPr>
        <a:xfrm>
          <a:off x="3772289" y="8343578"/>
          <a:ext cx="493080" cy="3119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ⓔ</a:t>
          </a:r>
        </a:p>
      </xdr:txBody>
    </xdr:sp>
    <xdr:clientData/>
  </xdr:twoCellAnchor>
  <xdr:twoCellAnchor>
    <xdr:from>
      <xdr:col>3</xdr:col>
      <xdr:colOff>1267719</xdr:colOff>
      <xdr:row>40</xdr:row>
      <xdr:rowOff>234821</xdr:rowOff>
    </xdr:from>
    <xdr:to>
      <xdr:col>4</xdr:col>
      <xdr:colOff>479686</xdr:colOff>
      <xdr:row>42</xdr:row>
      <xdr:rowOff>37434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SpPr txBox="1"/>
      </xdr:nvSpPr>
      <xdr:spPr>
        <a:xfrm>
          <a:off x="3763269" y="8954959"/>
          <a:ext cx="493080" cy="307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ⓕ</a:t>
          </a:r>
        </a:p>
      </xdr:txBody>
    </xdr:sp>
    <xdr:clientData/>
  </xdr:twoCellAnchor>
  <xdr:twoCellAnchor>
    <xdr:from>
      <xdr:col>3</xdr:col>
      <xdr:colOff>1268817</xdr:colOff>
      <xdr:row>41</xdr:row>
      <xdr:rowOff>179643</xdr:rowOff>
    </xdr:from>
    <xdr:to>
      <xdr:col>4</xdr:col>
      <xdr:colOff>480784</xdr:colOff>
      <xdr:row>43</xdr:row>
      <xdr:rowOff>29148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/>
      </xdr:nvSpPr>
      <xdr:spPr>
        <a:xfrm>
          <a:off x="3764367" y="9176006"/>
          <a:ext cx="493080" cy="306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ⓖ</a:t>
          </a:r>
        </a:p>
      </xdr:txBody>
    </xdr:sp>
    <xdr:clientData/>
  </xdr:twoCellAnchor>
  <xdr:twoCellAnchor>
    <xdr:from>
      <xdr:col>3</xdr:col>
      <xdr:colOff>1265785</xdr:colOff>
      <xdr:row>42</xdr:row>
      <xdr:rowOff>186832</xdr:rowOff>
    </xdr:from>
    <xdr:to>
      <xdr:col>4</xdr:col>
      <xdr:colOff>477752</xdr:colOff>
      <xdr:row>44</xdr:row>
      <xdr:rowOff>36337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/>
      </xdr:nvSpPr>
      <xdr:spPr>
        <a:xfrm>
          <a:off x="3761335" y="9411795"/>
          <a:ext cx="493080" cy="306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ⓗ</a:t>
          </a:r>
        </a:p>
      </xdr:txBody>
    </xdr:sp>
    <xdr:clientData/>
  </xdr:twoCellAnchor>
  <xdr:twoCellAnchor>
    <xdr:from>
      <xdr:col>5</xdr:col>
      <xdr:colOff>381808</xdr:colOff>
      <xdr:row>35</xdr:row>
      <xdr:rowOff>231859</xdr:rowOff>
    </xdr:from>
    <xdr:to>
      <xdr:col>6</xdr:col>
      <xdr:colOff>483579</xdr:colOff>
      <xdr:row>37</xdr:row>
      <xdr:rowOff>34472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/>
      </xdr:nvSpPr>
      <xdr:spPr>
        <a:xfrm>
          <a:off x="5491971" y="7866147"/>
          <a:ext cx="492296" cy="307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ⓑ</a:t>
          </a:r>
        </a:p>
      </xdr:txBody>
    </xdr:sp>
    <xdr:clientData/>
  </xdr:twoCellAnchor>
  <xdr:twoCellAnchor>
    <xdr:from>
      <xdr:col>5</xdr:col>
      <xdr:colOff>381808</xdr:colOff>
      <xdr:row>40</xdr:row>
      <xdr:rowOff>224195</xdr:rowOff>
    </xdr:from>
    <xdr:to>
      <xdr:col>6</xdr:col>
      <xdr:colOff>483579</xdr:colOff>
      <xdr:row>42</xdr:row>
      <xdr:rowOff>26809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/>
      </xdr:nvSpPr>
      <xdr:spPr>
        <a:xfrm>
          <a:off x="5491971" y="8944333"/>
          <a:ext cx="492296" cy="3074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ⓑ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6/Desktop/&#12467;&#12500;&#12540;&#12304;&#20181;&#27096;&#36984;&#25246;&#22411;&#12305;ver1.3-2_W&#25144;&#24314;&#12390;EXCEL2007&#22806;&#30382;&#35336;&#31639;&#12471;&#12540;&#12488;&#65288;H28&#20181;&#270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16/Desktop/180709bels_1.3_&#23431;&#27835;&#30000;&#36861;&#3535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（お読みください）"/>
      <sheetName val="共通条件・結果"/>
      <sheetName val="断熱仕様一覧"/>
      <sheetName val="【参考】断熱材の熱伝導率"/>
      <sheetName val="Ａ（北）"/>
      <sheetName val="Ａ（北東）"/>
      <sheetName val="Ａ（東）"/>
      <sheetName val="Ａ（南東）"/>
      <sheetName val="Ａ（南）"/>
      <sheetName val="Ａ（南西）"/>
      <sheetName val="Ａ（西）"/>
      <sheetName val="Ａ（北西）"/>
      <sheetName val="Ｂ（屋根・床等）"/>
      <sheetName val="Ｃ（基礎）"/>
      <sheetName val="更新履歴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算シート"/>
      <sheetName val="作成例"/>
      <sheetName val="更新履歴"/>
      <sheetName val="MAST"/>
    </sheetNames>
    <sheetDataSet>
      <sheetData sheetId="0" refreshError="1"/>
      <sheetData sheetId="1">
        <row r="39">
          <cell r="K39" t="str">
            <v>　『ZEH』</v>
          </cell>
          <cell r="L39" t="str">
            <v>〇</v>
          </cell>
        </row>
        <row r="40">
          <cell r="K40" t="str">
            <v>　NearlyZEH</v>
          </cell>
          <cell r="L40" t="str">
            <v>－</v>
          </cell>
        </row>
        <row r="41">
          <cell r="K41" t="str">
            <v xml:space="preserve">  ZEH oriented</v>
          </cell>
          <cell r="L41" t="str">
            <v>〇</v>
          </cell>
        </row>
        <row r="42">
          <cell r="K42" t="str">
            <v>　ゼロエネ相当</v>
          </cell>
          <cell r="L42" t="str">
            <v>〇</v>
          </cell>
        </row>
      </sheetData>
      <sheetData sheetId="2"/>
      <sheetData sheetId="3">
        <row r="2">
          <cell r="D2" t="str">
            <v>1地域</v>
          </cell>
          <cell r="E2" t="str">
            <v>2地域</v>
          </cell>
          <cell r="F2" t="str">
            <v>3地域</v>
          </cell>
          <cell r="G2" t="str">
            <v>4地域</v>
          </cell>
          <cell r="H2" t="str">
            <v>5地域</v>
          </cell>
          <cell r="I2" t="str">
            <v>6地域</v>
          </cell>
          <cell r="J2" t="str">
            <v>7地域</v>
          </cell>
          <cell r="K2" t="str">
            <v>8地域</v>
          </cell>
        </row>
        <row r="3">
          <cell r="D3">
            <v>0.46</v>
          </cell>
          <cell r="E3">
            <v>0.46</v>
          </cell>
          <cell r="F3">
            <v>0.56000000000000005</v>
          </cell>
          <cell r="G3">
            <v>0.75</v>
          </cell>
          <cell r="H3">
            <v>0.87</v>
          </cell>
          <cell r="I3">
            <v>0.87</v>
          </cell>
          <cell r="J3">
            <v>0.87</v>
          </cell>
          <cell r="K3" t="str">
            <v>（基準なし）</v>
          </cell>
        </row>
        <row r="4">
          <cell r="D4" t="str">
            <v>（基準なし）</v>
          </cell>
          <cell r="E4" t="str">
            <v>（基準なし）</v>
          </cell>
          <cell r="F4" t="str">
            <v>（基準なし）</v>
          </cell>
          <cell r="G4" t="str">
            <v>（基準なし）</v>
          </cell>
          <cell r="H4">
            <v>3</v>
          </cell>
          <cell r="I4">
            <v>2.8</v>
          </cell>
          <cell r="J4">
            <v>2.7</v>
          </cell>
          <cell r="K4">
            <v>3.2</v>
          </cell>
        </row>
        <row r="5">
          <cell r="D5">
            <v>0.4</v>
          </cell>
          <cell r="E5">
            <v>0.4</v>
          </cell>
          <cell r="F5">
            <v>0.5</v>
          </cell>
          <cell r="G5">
            <v>0.6</v>
          </cell>
          <cell r="H5">
            <v>0.6</v>
          </cell>
          <cell r="I5">
            <v>0.6</v>
          </cell>
          <cell r="J5">
            <v>0.6</v>
          </cell>
          <cell r="K5" t="str">
            <v>（基準なし）</v>
          </cell>
        </row>
        <row r="7">
          <cell r="C7" t="str">
            <v>　『ZEH』</v>
          </cell>
          <cell r="D7" t="str">
            <v xml:space="preserve"> 外皮：省エネ基準 ・ ZEH外皮基準　一次エネ：A≧20　＆　B≧100</v>
          </cell>
        </row>
        <row r="8">
          <cell r="C8" t="str">
            <v>　NearlyZEH</v>
          </cell>
          <cell r="D8" t="str">
            <v xml:space="preserve"> 外皮：省エネ基準 ・ ZEH外皮基準　一次エネ：A≧20　＆　75≦B＜100</v>
          </cell>
        </row>
        <row r="9">
          <cell r="C9" t="str">
            <v xml:space="preserve">  ZEH oriented</v>
          </cell>
          <cell r="D9" t="str">
            <v xml:space="preserve"> 外皮：省エネ基準 ・ ZEH外皮基準　一次エネ：A≧20</v>
          </cell>
        </row>
        <row r="10">
          <cell r="C10" t="str">
            <v>　ゼロエネ相当</v>
          </cell>
          <cell r="D10" t="str">
            <v xml:space="preserve"> 外皮：省エネ基準 　一次エネ：A≧20　＆　B≧100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7"/>
  <sheetViews>
    <sheetView showGridLines="0" view="pageBreakPreview" zoomScaleNormal="100" zoomScaleSheetLayoutView="100" workbookViewId="0">
      <selection activeCell="B46" sqref="B46"/>
    </sheetView>
  </sheetViews>
  <sheetFormatPr defaultColWidth="9" defaultRowHeight="13.5" x14ac:dyDescent="0.15"/>
  <cols>
    <col min="1" max="1" width="5.125" style="95" customWidth="1"/>
    <col min="2" max="2" width="83.625" style="95" customWidth="1"/>
    <col min="3" max="3" width="9" style="95" customWidth="1"/>
    <col min="4" max="16384" width="9" style="95"/>
  </cols>
  <sheetData>
    <row r="1" spans="1:2" ht="25.5" customHeight="1" x14ac:dyDescent="0.15">
      <c r="A1" s="106" t="s">
        <v>81</v>
      </c>
      <c r="B1" s="106"/>
    </row>
    <row r="3" spans="1:2" ht="42" customHeight="1" x14ac:dyDescent="0.15">
      <c r="A3" s="95" t="s">
        <v>82</v>
      </c>
      <c r="B3" s="97" t="s">
        <v>103</v>
      </c>
    </row>
    <row r="4" spans="1:2" ht="40.5" x14ac:dyDescent="0.15">
      <c r="A4" s="95" t="s">
        <v>91</v>
      </c>
      <c r="B4" s="96" t="s">
        <v>104</v>
      </c>
    </row>
    <row r="5" spans="1:2" ht="78.599999999999994" customHeight="1" x14ac:dyDescent="0.15">
      <c r="A5" s="97" t="s">
        <v>119</v>
      </c>
      <c r="B5" s="101" t="s">
        <v>118</v>
      </c>
    </row>
    <row r="6" spans="1:2" ht="102" x14ac:dyDescent="0.15">
      <c r="A6" s="97" t="s">
        <v>92</v>
      </c>
      <c r="B6" s="96" t="s">
        <v>121</v>
      </c>
    </row>
    <row r="7" spans="1:2" ht="40.15" customHeight="1" x14ac:dyDescent="0.15">
      <c r="A7" s="103" t="s">
        <v>120</v>
      </c>
      <c r="B7" s="104" t="s">
        <v>122</v>
      </c>
    </row>
  </sheetData>
  <sheetProtection algorithmName="SHA-512" hashValue="oXqq8sNKTVaUzda/giPbg+QZIk/UtQTaj/fug9qMupi6J0egO2X1MbhKtKAhMQJLX39Oal+Hj8/fbOUkG4k7nA==" saltValue="oCqk3qjKOp6/vL1xu8WBIg==" spinCount="100000" sheet="1" objects="1" scenarios="1" selectLockedCells="1"/>
  <mergeCells count="1">
    <mergeCell ref="A1:B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&amp;Rver. 1.3 (excel2007)[H28]</oddHeader>
    <oddFooter>&amp;Cⓒ　2013 hyoukakyoukai.All right reserved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73"/>
  <sheetViews>
    <sheetView tabSelected="1" view="pageBreakPreview" zoomScaleNormal="100" zoomScaleSheetLayoutView="100" workbookViewId="0">
      <selection activeCell="C3" sqref="C3:H3"/>
    </sheetView>
  </sheetViews>
  <sheetFormatPr defaultColWidth="9" defaultRowHeight="15.75" x14ac:dyDescent="0.15"/>
  <cols>
    <col min="1" max="1" width="2.625" style="1" customWidth="1"/>
    <col min="2" max="2" width="19.125" style="1" customWidth="1"/>
    <col min="3" max="3" width="14.625" style="1" customWidth="1"/>
    <col min="4" max="5" width="18.625" style="1" customWidth="1"/>
    <col min="6" max="6" width="5.625" style="1" customWidth="1"/>
    <col min="7" max="7" width="18.625" style="1" customWidth="1"/>
    <col min="8" max="8" width="5.625" style="1" customWidth="1"/>
    <col min="9" max="10" width="2.625" style="1" customWidth="1"/>
    <col min="11" max="12" width="14.625" style="1" customWidth="1"/>
    <col min="13" max="16384" width="9" style="1"/>
  </cols>
  <sheetData>
    <row r="1" spans="1:9" ht="31.5" customHeight="1" x14ac:dyDescent="0.15">
      <c r="A1" s="118" t="s">
        <v>40</v>
      </c>
      <c r="B1" s="118"/>
      <c r="C1" s="118"/>
      <c r="D1" s="118"/>
      <c r="E1" s="118"/>
      <c r="F1" s="118"/>
      <c r="G1" s="118"/>
      <c r="H1" s="118"/>
      <c r="I1" s="118"/>
    </row>
    <row r="2" spans="1:9" ht="9.9499999999999993" customHeight="1" x14ac:dyDescent="0.15">
      <c r="B2" s="84"/>
      <c r="C2" s="84"/>
      <c r="D2" s="84"/>
      <c r="E2" s="84"/>
      <c r="F2" s="84"/>
      <c r="G2" s="84"/>
      <c r="H2" s="84"/>
    </row>
    <row r="3" spans="1:9" s="12" customFormat="1" ht="21.95" customHeight="1" x14ac:dyDescent="0.15">
      <c r="B3" s="36" t="s">
        <v>6</v>
      </c>
      <c r="C3" s="119"/>
      <c r="D3" s="120"/>
      <c r="E3" s="120"/>
      <c r="F3" s="120"/>
      <c r="G3" s="120"/>
      <c r="H3" s="121"/>
    </row>
    <row r="4" spans="1:9" s="12" customFormat="1" ht="9.9499999999999993" customHeight="1" x14ac:dyDescent="0.15"/>
    <row r="5" spans="1:9" s="12" customFormat="1" ht="18" customHeight="1" x14ac:dyDescent="0.15">
      <c r="B5" s="122" t="s">
        <v>39</v>
      </c>
      <c r="C5" s="30" t="s">
        <v>99</v>
      </c>
      <c r="D5" s="54"/>
      <c r="E5" s="54"/>
      <c r="F5" s="54"/>
      <c r="G5" s="54"/>
      <c r="H5" s="13"/>
    </row>
    <row r="6" spans="1:9" s="12" customFormat="1" ht="18" customHeight="1" x14ac:dyDescent="0.15">
      <c r="B6" s="123"/>
      <c r="C6" s="59" t="s">
        <v>46</v>
      </c>
      <c r="D6" s="55"/>
      <c r="E6" s="55"/>
      <c r="F6" s="55"/>
      <c r="G6" s="55"/>
      <c r="H6" s="14"/>
    </row>
    <row r="7" spans="1:9" s="12" customFormat="1" ht="18" customHeight="1" x14ac:dyDescent="0.15">
      <c r="B7" s="123"/>
      <c r="C7" s="59" t="s">
        <v>48</v>
      </c>
      <c r="D7" s="55"/>
      <c r="E7" s="55"/>
      <c r="F7" s="55"/>
      <c r="G7" s="55"/>
      <c r="H7" s="14"/>
    </row>
    <row r="8" spans="1:9" s="12" customFormat="1" ht="18" customHeight="1" x14ac:dyDescent="0.15">
      <c r="B8" s="124"/>
      <c r="C8" s="60" t="s">
        <v>47</v>
      </c>
      <c r="D8" s="56"/>
      <c r="E8" s="56"/>
      <c r="F8" s="56"/>
      <c r="G8" s="56"/>
      <c r="H8" s="57"/>
    </row>
    <row r="9" spans="1:9" s="12" customFormat="1" ht="9.9499999999999993" customHeight="1" x14ac:dyDescent="0.15"/>
    <row r="10" spans="1:9" s="12" customFormat="1" ht="21.95" customHeight="1" x14ac:dyDescent="0.15">
      <c r="B10" s="125" t="s">
        <v>15</v>
      </c>
      <c r="C10" s="126"/>
      <c r="D10" s="90"/>
      <c r="E10" s="125" t="s">
        <v>64</v>
      </c>
      <c r="F10" s="126"/>
      <c r="G10" s="127"/>
      <c r="H10" s="128"/>
    </row>
    <row r="11" spans="1:9" s="12" customFormat="1" ht="9.9499999999999993" customHeight="1" x14ac:dyDescent="0.15"/>
    <row r="12" spans="1:9" s="12" customFormat="1" ht="14.25" x14ac:dyDescent="0.15">
      <c r="B12" s="58" t="s">
        <v>62</v>
      </c>
    </row>
    <row r="13" spans="1:9" s="12" customFormat="1" ht="18.75" customHeight="1" x14ac:dyDescent="0.15">
      <c r="B13" s="46"/>
      <c r="C13" s="47"/>
      <c r="D13" s="36" t="s">
        <v>27</v>
      </c>
      <c r="E13" s="87" t="s">
        <v>28</v>
      </c>
      <c r="F13" s="34"/>
      <c r="G13" s="86" t="s">
        <v>60</v>
      </c>
      <c r="H13" s="47"/>
    </row>
    <row r="14" spans="1:9" s="12" customFormat="1" ht="21.95" customHeight="1" x14ac:dyDescent="0.15">
      <c r="B14" s="107" t="s">
        <v>37</v>
      </c>
      <c r="C14" s="108"/>
      <c r="D14" s="91"/>
      <c r="E14" s="50" t="str">
        <f>IF(OR(D10="",D14=""),"",HLOOKUP(D10,外皮基準,2,FALSE))</f>
        <v/>
      </c>
      <c r="F14" s="61" t="str">
        <f>IF(OR(D10="",D14=""),"",IF(D14&lt;=E14,"適","－"))</f>
        <v/>
      </c>
      <c r="G14" s="51" t="str">
        <f>IF(OR(D10="",D14=""),"",HLOOKUP(D10,外皮基準,4,FALSE))</f>
        <v/>
      </c>
      <c r="H14" s="63" t="str">
        <f>IF(OR(D10="",D14=""),"",IF(D14&lt;=G14,"適","－"))</f>
        <v/>
      </c>
    </row>
    <row r="15" spans="1:9" s="12" customFormat="1" ht="21.95" customHeight="1" x14ac:dyDescent="0.15">
      <c r="B15" s="109" t="s">
        <v>38</v>
      </c>
      <c r="C15" s="110"/>
      <c r="D15" s="92"/>
      <c r="E15" s="65" t="str">
        <f>IF(OR(D10="",D15=""),"",HLOOKUP(D10,外皮基準,3,FALSE))</f>
        <v/>
      </c>
      <c r="F15" s="62" t="str">
        <f>IF(OR(D10="",D15=""),"",IF(D15&lt;=E15,"適","－"))</f>
        <v/>
      </c>
      <c r="G15" s="69" t="s">
        <v>25</v>
      </c>
      <c r="H15" s="48" t="s">
        <v>24</v>
      </c>
    </row>
    <row r="16" spans="1:9" s="12" customFormat="1" ht="9.9499999999999993" customHeight="1" x14ac:dyDescent="0.15"/>
    <row r="17" spans="2:10" s="12" customFormat="1" ht="14.25" x14ac:dyDescent="0.15">
      <c r="B17" s="58" t="s">
        <v>63</v>
      </c>
      <c r="J17" s="64"/>
    </row>
    <row r="18" spans="2:10" s="12" customFormat="1" ht="21.95" customHeight="1" x14ac:dyDescent="0.15">
      <c r="B18" s="15"/>
      <c r="C18" s="46"/>
      <c r="D18" s="47"/>
      <c r="E18" s="16" t="s">
        <v>41</v>
      </c>
      <c r="F18" s="16"/>
      <c r="G18" s="16" t="s">
        <v>42</v>
      </c>
      <c r="H18" s="15"/>
    </row>
    <row r="19" spans="2:10" s="12" customFormat="1" ht="18" customHeight="1" x14ac:dyDescent="0.15">
      <c r="B19" s="113" t="s">
        <v>55</v>
      </c>
      <c r="C19" s="111" t="s">
        <v>29</v>
      </c>
      <c r="D19" s="112"/>
      <c r="E19" s="93"/>
      <c r="F19" s="17"/>
      <c r="G19" s="93"/>
      <c r="H19" s="15"/>
    </row>
    <row r="20" spans="2:10" s="12" customFormat="1" ht="18" customHeight="1" x14ac:dyDescent="0.15">
      <c r="B20" s="114"/>
      <c r="C20" s="111" t="s">
        <v>30</v>
      </c>
      <c r="D20" s="112"/>
      <c r="E20" s="93"/>
      <c r="F20" s="17"/>
      <c r="G20" s="93"/>
      <c r="H20" s="15"/>
    </row>
    <row r="21" spans="2:10" s="12" customFormat="1" ht="18" customHeight="1" x14ac:dyDescent="0.15">
      <c r="B21" s="114"/>
      <c r="C21" s="111" t="s">
        <v>31</v>
      </c>
      <c r="D21" s="112"/>
      <c r="E21" s="93"/>
      <c r="F21" s="17"/>
      <c r="G21" s="93"/>
      <c r="H21" s="15"/>
    </row>
    <row r="22" spans="2:10" s="12" customFormat="1" ht="18" customHeight="1" x14ac:dyDescent="0.15">
      <c r="B22" s="114"/>
      <c r="C22" s="111" t="s">
        <v>32</v>
      </c>
      <c r="D22" s="112"/>
      <c r="E22" s="93"/>
      <c r="F22" s="17"/>
      <c r="G22" s="93"/>
      <c r="H22" s="15"/>
    </row>
    <row r="23" spans="2:10" s="12" customFormat="1" ht="18" customHeight="1" x14ac:dyDescent="0.15">
      <c r="B23" s="114"/>
      <c r="C23" s="111" t="s">
        <v>33</v>
      </c>
      <c r="D23" s="112"/>
      <c r="E23" s="93"/>
      <c r="F23" s="17"/>
      <c r="G23" s="93"/>
      <c r="H23" s="15"/>
    </row>
    <row r="24" spans="2:10" s="12" customFormat="1" ht="18" customHeight="1" x14ac:dyDescent="0.15">
      <c r="B24" s="114"/>
      <c r="C24" s="111" t="s">
        <v>34</v>
      </c>
      <c r="D24" s="112"/>
      <c r="E24" s="18" t="s">
        <v>8</v>
      </c>
      <c r="F24" s="17"/>
      <c r="G24" s="18" t="s">
        <v>8</v>
      </c>
      <c r="H24" s="15"/>
    </row>
    <row r="25" spans="2:10" s="12" customFormat="1" ht="18" customHeight="1" x14ac:dyDescent="0.15">
      <c r="B25" s="114"/>
      <c r="C25" s="116" t="s">
        <v>89</v>
      </c>
      <c r="D25" s="117"/>
      <c r="E25" s="93"/>
      <c r="F25" s="17"/>
      <c r="G25" s="19"/>
      <c r="H25" s="15"/>
    </row>
    <row r="26" spans="2:10" s="12" customFormat="1" ht="18" customHeight="1" x14ac:dyDescent="0.15">
      <c r="B26" s="115"/>
      <c r="C26" s="116" t="s">
        <v>90</v>
      </c>
      <c r="D26" s="117"/>
      <c r="E26" s="93"/>
      <c r="F26" s="17"/>
      <c r="G26" s="19"/>
      <c r="H26" s="15"/>
    </row>
    <row r="27" spans="2:10" s="12" customFormat="1" ht="18" customHeight="1" x14ac:dyDescent="0.15">
      <c r="B27" s="129" t="s">
        <v>56</v>
      </c>
      <c r="C27" s="111" t="s">
        <v>93</v>
      </c>
      <c r="D27" s="112"/>
      <c r="E27" s="93"/>
      <c r="F27" s="17"/>
      <c r="G27" s="19"/>
      <c r="H27" s="15"/>
    </row>
    <row r="28" spans="2:10" s="12" customFormat="1" ht="18" customHeight="1" x14ac:dyDescent="0.15">
      <c r="B28" s="129"/>
      <c r="C28" s="130" t="s">
        <v>36</v>
      </c>
      <c r="D28" s="131"/>
      <c r="E28" s="93"/>
      <c r="F28" s="17"/>
      <c r="G28" s="19"/>
      <c r="H28" s="15"/>
    </row>
    <row r="29" spans="2:10" s="12" customFormat="1" ht="18" customHeight="1" x14ac:dyDescent="0.15">
      <c r="B29" s="129"/>
      <c r="C29" s="130" t="s">
        <v>94</v>
      </c>
      <c r="D29" s="131"/>
      <c r="E29" s="93"/>
      <c r="F29" s="17"/>
      <c r="G29" s="19"/>
      <c r="H29" s="15"/>
    </row>
    <row r="30" spans="2:10" s="12" customFormat="1" ht="18" customHeight="1" x14ac:dyDescent="0.15">
      <c r="B30" s="129"/>
      <c r="C30" s="130" t="s">
        <v>95</v>
      </c>
      <c r="D30" s="131"/>
      <c r="E30" s="18" t="s">
        <v>8</v>
      </c>
      <c r="F30" s="17"/>
      <c r="G30" s="19"/>
      <c r="H30" s="15"/>
    </row>
    <row r="31" spans="2:10" s="12" customFormat="1" ht="9.9499999999999993" customHeight="1" thickBot="1" x14ac:dyDescent="0.2"/>
    <row r="32" spans="2:10" s="12" customFormat="1" ht="21.95" customHeight="1" x14ac:dyDescent="0.15">
      <c r="B32" s="20" t="s">
        <v>52</v>
      </c>
      <c r="C32" s="52"/>
      <c r="D32" s="21"/>
      <c r="E32" s="22" t="s">
        <v>43</v>
      </c>
      <c r="F32" s="22"/>
      <c r="G32" s="22" t="s">
        <v>44</v>
      </c>
      <c r="H32" s="23"/>
    </row>
    <row r="33" spans="2:12" s="12" customFormat="1" ht="18" customHeight="1" x14ac:dyDescent="0.15">
      <c r="B33" s="24"/>
      <c r="C33" s="25"/>
      <c r="D33" s="25"/>
      <c r="E33" s="94"/>
      <c r="F33" s="15"/>
      <c r="G33" s="93"/>
      <c r="H33" s="40" t="s">
        <v>0</v>
      </c>
    </row>
    <row r="34" spans="2:12" s="12" customFormat="1" ht="18" customHeight="1" thickBot="1" x14ac:dyDescent="0.2">
      <c r="B34" s="26"/>
      <c r="C34" s="137" t="s">
        <v>50</v>
      </c>
      <c r="D34" s="138"/>
      <c r="E34" s="41">
        <f>SUM(G33-E33)</f>
        <v>0</v>
      </c>
      <c r="F34" s="27"/>
      <c r="G34" s="28"/>
      <c r="H34" s="29"/>
    </row>
    <row r="35" spans="2:12" s="12" customFormat="1" ht="9.9499999999999993" customHeight="1" thickBot="1" x14ac:dyDescent="0.2"/>
    <row r="36" spans="2:12" s="12" customFormat="1" ht="21.95" customHeight="1" x14ac:dyDescent="0.15">
      <c r="B36" s="20" t="s">
        <v>53</v>
      </c>
      <c r="C36" s="52"/>
      <c r="D36" s="21"/>
      <c r="E36" s="22" t="s">
        <v>43</v>
      </c>
      <c r="F36" s="22"/>
      <c r="G36" s="22" t="s">
        <v>44</v>
      </c>
      <c r="H36" s="23"/>
    </row>
    <row r="37" spans="2:12" s="12" customFormat="1" ht="18" customHeight="1" x14ac:dyDescent="0.15">
      <c r="B37" s="24"/>
      <c r="C37" s="25"/>
      <c r="D37" s="25"/>
      <c r="E37" s="42">
        <f>ROUNDUP((E19+E20+E21+E22+E23+E26-(E27-E29))*0.001,1)</f>
        <v>0</v>
      </c>
      <c r="F37" s="36" t="s">
        <v>1</v>
      </c>
      <c r="G37" s="44">
        <f>+G33</f>
        <v>0</v>
      </c>
      <c r="H37" s="40" t="s">
        <v>0</v>
      </c>
    </row>
    <row r="38" spans="2:12" s="12" customFormat="1" ht="18" customHeight="1" thickBot="1" x14ac:dyDescent="0.2">
      <c r="B38" s="24"/>
      <c r="C38" s="137" t="s">
        <v>50</v>
      </c>
      <c r="D38" s="138"/>
      <c r="E38" s="43">
        <f>SUM(G37-E37)</f>
        <v>0</v>
      </c>
      <c r="F38" s="37" t="s">
        <v>2</v>
      </c>
      <c r="G38" s="25"/>
      <c r="H38" s="31"/>
    </row>
    <row r="39" spans="2:12" s="12" customFormat="1" ht="18" customHeight="1" thickBot="1" x14ac:dyDescent="0.2">
      <c r="B39" s="26"/>
      <c r="C39" s="135" t="s">
        <v>51</v>
      </c>
      <c r="D39" s="136"/>
      <c r="E39" s="45" t="str">
        <f>IF(OR(E33="",G33=""),"",TRUNC(E38/G37*100))</f>
        <v/>
      </c>
      <c r="F39" s="38" t="s">
        <v>5</v>
      </c>
      <c r="G39" s="28" t="s">
        <v>9</v>
      </c>
      <c r="H39" s="29"/>
    </row>
    <row r="40" spans="2:12" s="12" customFormat="1" ht="9.9499999999999993" customHeight="1" thickBot="1" x14ac:dyDescent="0.2"/>
    <row r="41" spans="2:12" s="12" customFormat="1" ht="21.95" customHeight="1" x14ac:dyDescent="0.15">
      <c r="B41" s="20" t="s">
        <v>54</v>
      </c>
      <c r="C41" s="52"/>
      <c r="D41" s="21"/>
      <c r="E41" s="22" t="s">
        <v>43</v>
      </c>
      <c r="F41" s="22"/>
      <c r="G41" s="22" t="s">
        <v>44</v>
      </c>
      <c r="H41" s="23"/>
      <c r="K41" s="88" t="s">
        <v>57</v>
      </c>
      <c r="L41" s="82" t="str">
        <f>IF(AND(E39&gt;=20,E44&gt;=100,H14="適",F15="適"),"〇","－")</f>
        <v>－</v>
      </c>
    </row>
    <row r="42" spans="2:12" s="12" customFormat="1" ht="18" customHeight="1" x14ac:dyDescent="0.15">
      <c r="B42" s="24"/>
      <c r="C42" s="25"/>
      <c r="D42" s="25"/>
      <c r="E42" s="44">
        <f>IF((E19+E20+E21+E22+E23-E27-E28)*0.001&gt;=0,ROUNDUP((E19+E20+E21+E22+E23-E27-E28)*0.001,1),ROUNDDOWN((E19+E20+E21+E22+E23-E27-E28)*0.001,1))</f>
        <v>0</v>
      </c>
      <c r="F42" s="39" t="s">
        <v>3</v>
      </c>
      <c r="G42" s="44">
        <f>+G33</f>
        <v>0</v>
      </c>
      <c r="H42" s="40" t="s">
        <v>0</v>
      </c>
      <c r="K42" s="88" t="s">
        <v>58</v>
      </c>
      <c r="L42" s="82" t="str">
        <f>IF(AND(E39&gt;=20,E44&gt;=100,H14="適"),"－",IF(AND(E39&gt;=20,E44&gt;=75,E44&lt;100,H14="適",F15="適"),"〇","－"))</f>
        <v>－</v>
      </c>
    </row>
    <row r="43" spans="2:12" s="12" customFormat="1" ht="18" customHeight="1" thickBot="1" x14ac:dyDescent="0.2">
      <c r="B43" s="24"/>
      <c r="C43" s="137" t="s">
        <v>50</v>
      </c>
      <c r="D43" s="138"/>
      <c r="E43" s="43">
        <f>SUM(G42-E42)</f>
        <v>0</v>
      </c>
      <c r="F43" s="37" t="s">
        <v>4</v>
      </c>
      <c r="G43" s="25"/>
      <c r="H43" s="31"/>
      <c r="K43" s="88" t="s">
        <v>66</v>
      </c>
      <c r="L43" s="82" t="str">
        <f>IF(AND(E39&gt;=20,H14="適",F15="適"),"〇","－")</f>
        <v>－</v>
      </c>
    </row>
    <row r="44" spans="2:12" s="12" customFormat="1" ht="18" customHeight="1" thickBot="1" x14ac:dyDescent="0.2">
      <c r="B44" s="26"/>
      <c r="C44" s="135" t="s">
        <v>49</v>
      </c>
      <c r="D44" s="136"/>
      <c r="E44" s="45" t="str">
        <f>IF(OR(E33="",G33=""),"",TRUNC(E43/G42*100))</f>
        <v/>
      </c>
      <c r="F44" s="38" t="s">
        <v>5</v>
      </c>
      <c r="G44" s="28" t="s">
        <v>10</v>
      </c>
      <c r="H44" s="29"/>
      <c r="K44" s="83" t="s">
        <v>59</v>
      </c>
      <c r="L44" s="82" t="str">
        <f>IF(AND(E39&gt;=20,E44&gt;=100,F14="適",F15="適"),"〇","－")</f>
        <v>－</v>
      </c>
    </row>
    <row r="45" spans="2:12" s="12" customFormat="1" ht="9.9499999999999993" customHeight="1" x14ac:dyDescent="0.15"/>
    <row r="46" spans="2:12" s="12" customFormat="1" ht="18.75" customHeight="1" thickBot="1" x14ac:dyDescent="0.2">
      <c r="B46" s="58" t="s">
        <v>45</v>
      </c>
    </row>
    <row r="47" spans="2:12" s="12" customFormat="1" ht="30" customHeight="1" thickBot="1" x14ac:dyDescent="0.2">
      <c r="B47" s="102" t="str">
        <f>IF(OR(D10="",G10=""),"",G10)</f>
        <v/>
      </c>
      <c r="C47" s="139" t="str">
        <f>IF(OR(D10="",G10=""),"",VLOOKUP(G10,水準,2,FALSE))</f>
        <v/>
      </c>
      <c r="D47" s="140"/>
      <c r="E47" s="140"/>
      <c r="F47" s="140"/>
      <c r="G47" s="141" t="str">
        <f>IF(OR(D10="",G10=""),"",VLOOKUP(G10,可否,2,FALSE))</f>
        <v/>
      </c>
      <c r="H47" s="142"/>
    </row>
    <row r="48" spans="2:12" s="12" customFormat="1" ht="7.5" customHeight="1" x14ac:dyDescent="0.15"/>
    <row r="49" spans="1:8" s="12" customFormat="1" ht="7.5" customHeight="1" x14ac:dyDescent="0.15"/>
    <row r="50" spans="1:8" s="12" customFormat="1" ht="18.75" customHeight="1" x14ac:dyDescent="0.15">
      <c r="A50" s="143"/>
      <c r="B50" s="143"/>
      <c r="C50" s="85"/>
      <c r="D50" s="32"/>
      <c r="G50" s="33"/>
    </row>
    <row r="51" spans="1:8" s="12" customFormat="1" ht="19.5" customHeight="1" x14ac:dyDescent="0.15">
      <c r="D51" s="32"/>
    </row>
    <row r="52" spans="1:8" s="12" customFormat="1" ht="19.5" customHeight="1" x14ac:dyDescent="0.15">
      <c r="D52" s="32"/>
    </row>
    <row r="53" spans="1:8" s="12" customFormat="1" ht="19.5" customHeight="1" x14ac:dyDescent="0.15">
      <c r="D53" s="32"/>
    </row>
    <row r="54" spans="1:8" s="12" customFormat="1" ht="19.5" customHeight="1" x14ac:dyDescent="0.15"/>
    <row r="55" spans="1:8" s="12" customFormat="1" ht="19.5" customHeight="1" x14ac:dyDescent="0.15"/>
    <row r="56" spans="1:8" s="12" customFormat="1" ht="19.5" customHeight="1" x14ac:dyDescent="0.15"/>
    <row r="57" spans="1:8" s="12" customFormat="1" ht="14.25" x14ac:dyDescent="0.15"/>
    <row r="58" spans="1:8" s="12" customFormat="1" ht="14.25" x14ac:dyDescent="0.15"/>
    <row r="59" spans="1:8" s="12" customFormat="1" ht="14.25" x14ac:dyDescent="0.15"/>
    <row r="60" spans="1:8" s="12" customFormat="1" ht="14.25" x14ac:dyDescent="0.15"/>
    <row r="61" spans="1:8" s="12" customFormat="1" ht="14.25" x14ac:dyDescent="0.15"/>
    <row r="62" spans="1:8" s="12" customFormat="1" ht="7.5" customHeight="1" x14ac:dyDescent="0.15"/>
    <row r="63" spans="1:8" ht="27" customHeight="1" x14ac:dyDescent="0.15">
      <c r="B63" s="132"/>
      <c r="C63" s="132"/>
      <c r="D63" s="133"/>
      <c r="E63" s="133"/>
      <c r="F63" s="133"/>
      <c r="G63" s="133"/>
      <c r="H63" s="133"/>
    </row>
    <row r="64" spans="1:8" ht="12.75" customHeight="1" x14ac:dyDescent="0.15">
      <c r="B64" s="134"/>
      <c r="C64" s="134"/>
      <c r="D64" s="134"/>
      <c r="E64" s="134"/>
      <c r="F64" s="134"/>
      <c r="G64" s="134"/>
    </row>
    <row r="73" ht="16.5" customHeight="1" x14ac:dyDescent="0.15"/>
  </sheetData>
  <sheetProtection algorithmName="SHA-512" hashValue="Gl5s6K6WABdRm2d1awqLkk0+TzGpt5f18+PwW/xd4EpfUjWeyDptO6jJfi8ZM4sqFwVla+FW6SglJWB3HRnbaw==" saltValue="Ox3tKjKs8z8QUQVCBOk4jw==" spinCount="100000" sheet="1" objects="1" scenarios="1" selectLockedCells="1"/>
  <protectedRanges>
    <protectedRange sqref="C3:H3 D10 G10:H10 D14:D15 E19:E23 G19:G23 E25:E28 E33 G33" name="範囲1"/>
  </protectedRanges>
  <mergeCells count="32">
    <mergeCell ref="B27:B30"/>
    <mergeCell ref="C30:D30"/>
    <mergeCell ref="C26:D26"/>
    <mergeCell ref="B63:H63"/>
    <mergeCell ref="B64:G64"/>
    <mergeCell ref="C39:D39"/>
    <mergeCell ref="C43:D43"/>
    <mergeCell ref="C44:D44"/>
    <mergeCell ref="C47:F47"/>
    <mergeCell ref="G47:H47"/>
    <mergeCell ref="A50:B50"/>
    <mergeCell ref="C38:D38"/>
    <mergeCell ref="C27:D27"/>
    <mergeCell ref="C28:D28"/>
    <mergeCell ref="C29:D29"/>
    <mergeCell ref="C34:D34"/>
    <mergeCell ref="A1:I1"/>
    <mergeCell ref="C3:H3"/>
    <mergeCell ref="B5:B8"/>
    <mergeCell ref="B10:C10"/>
    <mergeCell ref="E10:F10"/>
    <mergeCell ref="G10:H10"/>
    <mergeCell ref="B14:C14"/>
    <mergeCell ref="B15:C15"/>
    <mergeCell ref="C19:D19"/>
    <mergeCell ref="C20:D20"/>
    <mergeCell ref="C21:D21"/>
    <mergeCell ref="B19:B26"/>
    <mergeCell ref="C22:D22"/>
    <mergeCell ref="C23:D23"/>
    <mergeCell ref="C24:D24"/>
    <mergeCell ref="C25:D25"/>
  </mergeCells>
  <phoneticPr fontId="1"/>
  <dataValidations count="2">
    <dataValidation type="list" allowBlank="1" showInputMessage="1" showErrorMessage="1" sqref="D10" xr:uid="{00000000-0002-0000-0100-000000000000}">
      <formula1>地域区分</formula1>
    </dataValidation>
    <dataValidation type="list" allowBlank="1" showInputMessage="1" showErrorMessage="1" sqref="G10:H10" xr:uid="{00000000-0002-0000-0100-000001000000}">
      <formula1>水準L</formula1>
    </dataValidation>
  </dataValidations>
  <printOptions horizontalCentered="1" verticalCentered="1"/>
  <pageMargins left="0.39370078740157483" right="0.39370078740157483" top="0.55118110236220474" bottom="0.55118110236220474" header="0.31496062992125984" footer="0.31496062992125984"/>
  <pageSetup paperSize="9" scale="91" orientation="portrait" r:id="rId1"/>
  <headerFooter>
    <oddHeader>&amp;R【Ver 1.6.】</oddHeader>
    <oddFooter>&amp;C© 2018　hyoukakyoukai . All rights reserved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L64"/>
  <sheetViews>
    <sheetView view="pageBreakPreview" topLeftCell="A7" zoomScale="70" zoomScaleNormal="100" zoomScaleSheetLayoutView="70" workbookViewId="0">
      <selection activeCell="E33" sqref="E33"/>
    </sheetView>
  </sheetViews>
  <sheetFormatPr defaultColWidth="9" defaultRowHeight="15.75" x14ac:dyDescent="0.15"/>
  <cols>
    <col min="1" max="1" width="2.625" style="1" customWidth="1"/>
    <col min="2" max="2" width="19.125" style="1" customWidth="1"/>
    <col min="3" max="3" width="14.625" style="1" customWidth="1"/>
    <col min="4" max="4" width="18.625" style="1" customWidth="1"/>
    <col min="5" max="5" width="19.5" style="1" customWidth="1"/>
    <col min="6" max="6" width="5.625" style="1" customWidth="1"/>
    <col min="7" max="7" width="19.375" style="1" customWidth="1"/>
    <col min="8" max="8" width="5.625" style="1" customWidth="1"/>
    <col min="9" max="10" width="2.625" style="1" customWidth="1"/>
    <col min="11" max="12" width="14.625" style="1" customWidth="1"/>
    <col min="13" max="16384" width="9" style="1"/>
  </cols>
  <sheetData>
    <row r="1" spans="1:10" ht="31.5" customHeight="1" x14ac:dyDescent="0.15">
      <c r="A1" s="118" t="s">
        <v>40</v>
      </c>
      <c r="B1" s="118"/>
      <c r="C1" s="118"/>
      <c r="D1" s="118"/>
      <c r="E1" s="118"/>
      <c r="F1" s="118"/>
      <c r="G1" s="118"/>
      <c r="H1" s="118"/>
      <c r="I1" s="118"/>
    </row>
    <row r="2" spans="1:10" ht="9.9499999999999993" customHeight="1" x14ac:dyDescent="0.15">
      <c r="B2" s="11"/>
      <c r="C2" s="11"/>
      <c r="D2" s="11"/>
      <c r="E2" s="11"/>
      <c r="F2" s="11"/>
      <c r="G2" s="11"/>
      <c r="H2" s="11"/>
    </row>
    <row r="3" spans="1:10" s="12" customFormat="1" ht="21.95" customHeight="1" x14ac:dyDescent="0.15">
      <c r="B3" s="36" t="s">
        <v>6</v>
      </c>
      <c r="C3" s="119" t="s">
        <v>65</v>
      </c>
      <c r="D3" s="120"/>
      <c r="E3" s="120"/>
      <c r="F3" s="120"/>
      <c r="G3" s="120"/>
      <c r="H3" s="121"/>
    </row>
    <row r="4" spans="1:10" s="12" customFormat="1" ht="9.9499999999999993" customHeight="1" x14ac:dyDescent="0.15"/>
    <row r="5" spans="1:10" s="12" customFormat="1" ht="18" customHeight="1" x14ac:dyDescent="0.15">
      <c r="B5" s="122" t="s">
        <v>39</v>
      </c>
      <c r="C5" s="30" t="s">
        <v>99</v>
      </c>
      <c r="D5" s="54"/>
      <c r="E5" s="54"/>
      <c r="F5" s="54"/>
      <c r="G5" s="54"/>
      <c r="H5" s="13"/>
    </row>
    <row r="6" spans="1:10" s="12" customFormat="1" ht="18" customHeight="1" x14ac:dyDescent="0.15">
      <c r="B6" s="123"/>
      <c r="C6" s="59" t="s">
        <v>46</v>
      </c>
      <c r="D6" s="55"/>
      <c r="E6" s="55"/>
      <c r="F6" s="55"/>
      <c r="G6" s="55"/>
      <c r="H6" s="14"/>
    </row>
    <row r="7" spans="1:10" s="12" customFormat="1" ht="18" customHeight="1" x14ac:dyDescent="0.15">
      <c r="B7" s="123"/>
      <c r="C7" s="59" t="s">
        <v>48</v>
      </c>
      <c r="D7" s="55"/>
      <c r="E7" s="55"/>
      <c r="F7" s="55"/>
      <c r="G7" s="55"/>
      <c r="H7" s="14"/>
      <c r="J7" s="64" t="s">
        <v>11</v>
      </c>
    </row>
    <row r="8" spans="1:10" s="12" customFormat="1" ht="18" customHeight="1" x14ac:dyDescent="0.15">
      <c r="B8" s="124"/>
      <c r="C8" s="60" t="s">
        <v>47</v>
      </c>
      <c r="D8" s="56"/>
      <c r="E8" s="56"/>
      <c r="F8" s="56"/>
      <c r="G8" s="56"/>
      <c r="H8" s="57"/>
    </row>
    <row r="9" spans="1:10" s="12" customFormat="1" ht="9.9499999999999993" customHeight="1" x14ac:dyDescent="0.15"/>
    <row r="10" spans="1:10" s="12" customFormat="1" ht="21.95" customHeight="1" x14ac:dyDescent="0.15">
      <c r="B10" s="125" t="s">
        <v>15</v>
      </c>
      <c r="C10" s="126"/>
      <c r="D10" s="90" t="s">
        <v>21</v>
      </c>
      <c r="E10" s="125" t="s">
        <v>64</v>
      </c>
      <c r="F10" s="126"/>
      <c r="G10" s="127" t="s">
        <v>113</v>
      </c>
      <c r="H10" s="128"/>
      <c r="J10" s="64"/>
    </row>
    <row r="11" spans="1:10" s="12" customFormat="1" ht="9.9499999999999993" customHeight="1" x14ac:dyDescent="0.15"/>
    <row r="12" spans="1:10" s="12" customFormat="1" ht="14.25" x14ac:dyDescent="0.15">
      <c r="B12" s="58" t="s">
        <v>62</v>
      </c>
      <c r="J12" s="64"/>
    </row>
    <row r="13" spans="1:10" s="12" customFormat="1" ht="18.75" customHeight="1" x14ac:dyDescent="0.15">
      <c r="B13" s="46"/>
      <c r="C13" s="47"/>
      <c r="D13" s="36" t="s">
        <v>27</v>
      </c>
      <c r="E13" s="35" t="s">
        <v>28</v>
      </c>
      <c r="F13" s="34"/>
      <c r="G13" s="49" t="s">
        <v>60</v>
      </c>
      <c r="H13" s="47"/>
    </row>
    <row r="14" spans="1:10" s="12" customFormat="1" ht="21.95" customHeight="1" x14ac:dyDescent="0.15">
      <c r="B14" s="107" t="s">
        <v>37</v>
      </c>
      <c r="C14" s="108"/>
      <c r="D14" s="91">
        <v>0.6</v>
      </c>
      <c r="E14" s="50">
        <f>IF(OR(D10="",D14=""),"",HLOOKUP(D10,外皮基準,2,FALSE))</f>
        <v>0.87</v>
      </c>
      <c r="F14" s="61" t="str">
        <f>IF(OR(D10="",D14=""),"",IF(D14&lt;=E14,"適","－"))</f>
        <v>適</v>
      </c>
      <c r="G14" s="51">
        <f>IF(OR(D10="",D14=""),"",HLOOKUP(D10,外皮基準,4,FALSE))</f>
        <v>0.6</v>
      </c>
      <c r="H14" s="63" t="str">
        <f>IF(OR(D10="",D14=""),"",IF(D14&lt;=G14,"適","－"))</f>
        <v>適</v>
      </c>
      <c r="J14" s="64"/>
    </row>
    <row r="15" spans="1:10" s="12" customFormat="1" ht="21.95" customHeight="1" x14ac:dyDescent="0.15">
      <c r="B15" s="109" t="s">
        <v>38</v>
      </c>
      <c r="C15" s="110"/>
      <c r="D15" s="92">
        <v>2.8</v>
      </c>
      <c r="E15" s="65">
        <f>IF(OR(D10="",D15=""),"",HLOOKUP(D10,外皮基準,3,FALSE))</f>
        <v>2.8</v>
      </c>
      <c r="F15" s="62" t="str">
        <f>IF(OR(D10="",D15=""),"",IF(D15&lt;=E15,"適","－"))</f>
        <v>適</v>
      </c>
      <c r="G15" s="69" t="s">
        <v>25</v>
      </c>
      <c r="H15" s="48" t="s">
        <v>24</v>
      </c>
      <c r="J15" s="64"/>
    </row>
    <row r="16" spans="1:10" s="12" customFormat="1" ht="9.9499999999999993" customHeight="1" x14ac:dyDescent="0.15"/>
    <row r="17" spans="2:10" s="12" customFormat="1" ht="14.25" x14ac:dyDescent="0.15">
      <c r="B17" s="58" t="s">
        <v>63</v>
      </c>
      <c r="J17" s="64"/>
    </row>
    <row r="18" spans="2:10" s="12" customFormat="1" ht="21.95" customHeight="1" x14ac:dyDescent="0.15">
      <c r="B18" s="15"/>
      <c r="C18" s="46"/>
      <c r="D18" s="47"/>
      <c r="E18" s="16" t="s">
        <v>41</v>
      </c>
      <c r="F18" s="16"/>
      <c r="G18" s="16" t="s">
        <v>42</v>
      </c>
      <c r="H18" s="15"/>
    </row>
    <row r="19" spans="2:10" s="12" customFormat="1" ht="18" customHeight="1" x14ac:dyDescent="0.15">
      <c r="B19" s="113" t="s">
        <v>55</v>
      </c>
      <c r="C19" s="111" t="s">
        <v>29</v>
      </c>
      <c r="D19" s="112"/>
      <c r="E19" s="93" t="s">
        <v>106</v>
      </c>
      <c r="F19" s="17"/>
      <c r="G19" s="93" t="s">
        <v>96</v>
      </c>
      <c r="H19" s="15"/>
    </row>
    <row r="20" spans="2:10" s="12" customFormat="1" ht="18" customHeight="1" x14ac:dyDescent="0.15">
      <c r="B20" s="114"/>
      <c r="C20" s="111" t="s">
        <v>30</v>
      </c>
      <c r="D20" s="112"/>
      <c r="E20" s="93" t="s">
        <v>107</v>
      </c>
      <c r="F20" s="17"/>
      <c r="G20" s="93" t="s">
        <v>97</v>
      </c>
      <c r="H20" s="15"/>
    </row>
    <row r="21" spans="2:10" s="12" customFormat="1" ht="18" customHeight="1" x14ac:dyDescent="0.15">
      <c r="B21" s="114"/>
      <c r="C21" s="111" t="s">
        <v>31</v>
      </c>
      <c r="D21" s="112"/>
      <c r="E21" s="93" t="s">
        <v>105</v>
      </c>
      <c r="F21" s="17"/>
      <c r="G21" s="93" t="s">
        <v>80</v>
      </c>
      <c r="H21" s="15"/>
    </row>
    <row r="22" spans="2:10" s="12" customFormat="1" ht="18" customHeight="1" x14ac:dyDescent="0.15">
      <c r="B22" s="114"/>
      <c r="C22" s="111" t="s">
        <v>32</v>
      </c>
      <c r="D22" s="112"/>
      <c r="E22" s="93" t="s">
        <v>108</v>
      </c>
      <c r="F22" s="17"/>
      <c r="G22" s="93" t="s">
        <v>78</v>
      </c>
      <c r="H22" s="15"/>
    </row>
    <row r="23" spans="2:10" s="12" customFormat="1" ht="18" customHeight="1" x14ac:dyDescent="0.15">
      <c r="B23" s="114"/>
      <c r="C23" s="111" t="s">
        <v>33</v>
      </c>
      <c r="D23" s="112"/>
      <c r="E23" s="93" t="s">
        <v>109</v>
      </c>
      <c r="F23" s="17"/>
      <c r="G23" s="93" t="s">
        <v>79</v>
      </c>
      <c r="H23" s="15"/>
    </row>
    <row r="24" spans="2:10" s="12" customFormat="1" ht="18" customHeight="1" x14ac:dyDescent="0.15">
      <c r="B24" s="114"/>
      <c r="C24" s="111" t="s">
        <v>34</v>
      </c>
      <c r="D24" s="112"/>
      <c r="E24" s="18" t="s">
        <v>8</v>
      </c>
      <c r="F24" s="17"/>
      <c r="G24" s="18" t="s">
        <v>8</v>
      </c>
      <c r="H24" s="15"/>
    </row>
    <row r="25" spans="2:10" s="12" customFormat="1" ht="18" customHeight="1" x14ac:dyDescent="0.15">
      <c r="B25" s="114"/>
      <c r="C25" s="116" t="s">
        <v>89</v>
      </c>
      <c r="D25" s="117"/>
      <c r="E25" s="93" t="s">
        <v>110</v>
      </c>
      <c r="F25" s="17"/>
      <c r="G25" s="19"/>
      <c r="H25" s="15"/>
    </row>
    <row r="26" spans="2:10" s="12" customFormat="1" ht="18" customHeight="1" x14ac:dyDescent="0.15">
      <c r="B26" s="115"/>
      <c r="C26" s="116" t="s">
        <v>90</v>
      </c>
      <c r="D26" s="117"/>
      <c r="E26" s="93" t="s">
        <v>115</v>
      </c>
      <c r="F26" s="17"/>
      <c r="G26" s="19"/>
      <c r="H26" s="15"/>
    </row>
    <row r="27" spans="2:10" s="12" customFormat="1" ht="18" customHeight="1" x14ac:dyDescent="0.15">
      <c r="B27" s="129" t="s">
        <v>56</v>
      </c>
      <c r="C27" s="111" t="s">
        <v>35</v>
      </c>
      <c r="D27" s="112"/>
      <c r="E27" s="93" t="s">
        <v>116</v>
      </c>
      <c r="F27" s="17"/>
      <c r="G27" s="19"/>
      <c r="H27" s="15"/>
    </row>
    <row r="28" spans="2:10" s="12" customFormat="1" ht="18" customHeight="1" x14ac:dyDescent="0.15">
      <c r="B28" s="129"/>
      <c r="C28" s="130" t="s">
        <v>36</v>
      </c>
      <c r="D28" s="131"/>
      <c r="E28" s="93" t="s">
        <v>111</v>
      </c>
      <c r="F28" s="17"/>
      <c r="G28" s="19"/>
      <c r="H28" s="15"/>
    </row>
    <row r="29" spans="2:10" s="12" customFormat="1" ht="18" customHeight="1" x14ac:dyDescent="0.15">
      <c r="B29" s="129"/>
      <c r="C29" s="130" t="s">
        <v>94</v>
      </c>
      <c r="D29" s="131"/>
      <c r="E29" s="93" t="s">
        <v>112</v>
      </c>
      <c r="F29" s="17"/>
      <c r="G29" s="19"/>
      <c r="H29" s="15"/>
    </row>
    <row r="30" spans="2:10" s="12" customFormat="1" ht="18" customHeight="1" x14ac:dyDescent="0.15">
      <c r="B30" s="129"/>
      <c r="C30" s="130" t="s">
        <v>95</v>
      </c>
      <c r="D30" s="131"/>
      <c r="E30" s="18" t="s">
        <v>8</v>
      </c>
      <c r="F30" s="17"/>
      <c r="G30" s="19"/>
      <c r="H30" s="15"/>
    </row>
    <row r="31" spans="2:10" s="12" customFormat="1" ht="9.9499999999999993" customHeight="1" thickBot="1" x14ac:dyDescent="0.2"/>
    <row r="32" spans="2:10" s="12" customFormat="1" ht="21.95" customHeight="1" x14ac:dyDescent="0.15">
      <c r="B32" s="20" t="s">
        <v>52</v>
      </c>
      <c r="C32" s="52"/>
      <c r="D32" s="21"/>
      <c r="E32" s="22" t="s">
        <v>43</v>
      </c>
      <c r="F32" s="22"/>
      <c r="G32" s="22" t="s">
        <v>44</v>
      </c>
      <c r="H32" s="23"/>
    </row>
    <row r="33" spans="2:12" s="12" customFormat="1" ht="18" customHeight="1" x14ac:dyDescent="0.15">
      <c r="B33" s="24"/>
      <c r="C33" s="25"/>
      <c r="D33" s="25"/>
      <c r="E33" s="94" t="s">
        <v>117</v>
      </c>
      <c r="F33" s="15"/>
      <c r="G33" s="93" t="s">
        <v>98</v>
      </c>
      <c r="H33" s="40" t="s">
        <v>0</v>
      </c>
    </row>
    <row r="34" spans="2:12" s="12" customFormat="1" ht="18" customHeight="1" thickBot="1" x14ac:dyDescent="0.2">
      <c r="B34" s="26"/>
      <c r="C34" s="137" t="s">
        <v>50</v>
      </c>
      <c r="D34" s="138"/>
      <c r="E34" s="41">
        <f>SUM(G33-E33)</f>
        <v>33.9</v>
      </c>
      <c r="F34" s="27"/>
      <c r="G34" s="28"/>
      <c r="H34" s="29"/>
    </row>
    <row r="35" spans="2:12" s="12" customFormat="1" ht="9.9499999999999993" customHeight="1" thickBot="1" x14ac:dyDescent="0.2"/>
    <row r="36" spans="2:12" s="12" customFormat="1" ht="21.95" customHeight="1" x14ac:dyDescent="0.15">
      <c r="B36" s="20" t="s">
        <v>53</v>
      </c>
      <c r="C36" s="52"/>
      <c r="D36" s="21"/>
      <c r="E36" s="22" t="s">
        <v>43</v>
      </c>
      <c r="F36" s="22"/>
      <c r="G36" s="22" t="s">
        <v>44</v>
      </c>
      <c r="H36" s="23"/>
    </row>
    <row r="37" spans="2:12" s="12" customFormat="1" ht="18" customHeight="1" x14ac:dyDescent="0.15">
      <c r="B37" s="24"/>
      <c r="C37" s="25"/>
      <c r="D37" s="25"/>
      <c r="E37" s="42">
        <f>ROUNDUP((E19+E20+E21+E22+E23+E26-(E27-E29))*0.001,1)</f>
        <v>35</v>
      </c>
      <c r="F37" s="36" t="s">
        <v>1</v>
      </c>
      <c r="G37" s="44" t="str">
        <f>+G33</f>
        <v>59.5</v>
      </c>
      <c r="H37" s="40" t="s">
        <v>0</v>
      </c>
    </row>
    <row r="38" spans="2:12" s="12" customFormat="1" ht="18" customHeight="1" thickBot="1" x14ac:dyDescent="0.2">
      <c r="B38" s="24"/>
      <c r="C38" s="137" t="s">
        <v>50</v>
      </c>
      <c r="D38" s="138"/>
      <c r="E38" s="43">
        <f>SUM(G37-E37)</f>
        <v>24.5</v>
      </c>
      <c r="F38" s="37" t="s">
        <v>2</v>
      </c>
      <c r="G38" s="25"/>
      <c r="H38" s="31"/>
    </row>
    <row r="39" spans="2:12" s="12" customFormat="1" ht="18" customHeight="1" thickBot="1" x14ac:dyDescent="0.2">
      <c r="B39" s="26"/>
      <c r="C39" s="135" t="s">
        <v>51</v>
      </c>
      <c r="D39" s="136"/>
      <c r="E39" s="45">
        <f>IF(OR(E33="",G33=""),"",TRUNC(E38/G37*100))</f>
        <v>41</v>
      </c>
      <c r="F39" s="38" t="s">
        <v>5</v>
      </c>
      <c r="G39" s="28" t="s">
        <v>9</v>
      </c>
      <c r="H39" s="29"/>
    </row>
    <row r="40" spans="2:12" s="12" customFormat="1" ht="9.9499999999999993" customHeight="1" thickBot="1" x14ac:dyDescent="0.2"/>
    <row r="41" spans="2:12" s="12" customFormat="1" ht="21.95" customHeight="1" x14ac:dyDescent="0.15">
      <c r="B41" s="20" t="s">
        <v>54</v>
      </c>
      <c r="C41" s="52"/>
      <c r="D41" s="21"/>
      <c r="E41" s="22" t="s">
        <v>43</v>
      </c>
      <c r="F41" s="22"/>
      <c r="G41" s="22" t="s">
        <v>44</v>
      </c>
      <c r="H41" s="23"/>
      <c r="K41" s="88" t="s">
        <v>57</v>
      </c>
      <c r="L41" s="82" t="str">
        <f>IF(AND(E39&gt;=20,E44&gt;=100,H14="適",F15="適"),"〇","－")</f>
        <v>〇</v>
      </c>
    </row>
    <row r="42" spans="2:12" s="12" customFormat="1" ht="18" customHeight="1" x14ac:dyDescent="0.15">
      <c r="B42" s="24"/>
      <c r="C42" s="25"/>
      <c r="D42" s="25"/>
      <c r="E42" s="44">
        <f>IF((E19+E20+E21+E22+E23-E27-E28)*0.001&gt;=0,ROUNDUP((E19+E20+E21+E22+E23-E27-E28)*0.001,1),ROUNDDOWN((E19+E20+E21+E22+E23-E27-E28)*0.001,1))</f>
        <v>-16.3</v>
      </c>
      <c r="F42" s="39" t="s">
        <v>3</v>
      </c>
      <c r="G42" s="44" t="str">
        <f>+G33</f>
        <v>59.5</v>
      </c>
      <c r="H42" s="40" t="s">
        <v>0</v>
      </c>
      <c r="K42" s="88" t="s">
        <v>58</v>
      </c>
      <c r="L42" s="82" t="str">
        <f>IF(AND(E39&gt;=20,E44&gt;=100,H14="適"),"－",IF(AND(E39&gt;=20,E44&gt;=75,E44&lt;100,H14="適",F15="適"),"〇","－"))</f>
        <v>－</v>
      </c>
    </row>
    <row r="43" spans="2:12" s="12" customFormat="1" ht="18" customHeight="1" thickBot="1" x14ac:dyDescent="0.2">
      <c r="B43" s="24"/>
      <c r="C43" s="137" t="s">
        <v>50</v>
      </c>
      <c r="D43" s="138"/>
      <c r="E43" s="43">
        <f>SUM(G42-E42)</f>
        <v>75.8</v>
      </c>
      <c r="F43" s="37" t="s">
        <v>4</v>
      </c>
      <c r="G43" s="25"/>
      <c r="H43" s="31"/>
      <c r="K43" s="88" t="s">
        <v>66</v>
      </c>
      <c r="L43" s="82" t="str">
        <f>IF(AND(E39&gt;=20,H14="適",F15="適"),"〇","－")</f>
        <v>〇</v>
      </c>
    </row>
    <row r="44" spans="2:12" s="12" customFormat="1" ht="18" customHeight="1" thickBot="1" x14ac:dyDescent="0.2">
      <c r="B44" s="26"/>
      <c r="C44" s="135" t="s">
        <v>49</v>
      </c>
      <c r="D44" s="136"/>
      <c r="E44" s="45">
        <f>IF(OR(E33="",G33=""),"",TRUNC(E43/G42*100))</f>
        <v>127</v>
      </c>
      <c r="F44" s="38" t="s">
        <v>5</v>
      </c>
      <c r="G44" s="28" t="s">
        <v>10</v>
      </c>
      <c r="H44" s="29"/>
      <c r="K44" s="83" t="s">
        <v>59</v>
      </c>
      <c r="L44" s="82" t="str">
        <f>IF(AND(E39&gt;=20,E44&gt;=100,F14="適",F15="適"),"〇","－")</f>
        <v>〇</v>
      </c>
    </row>
    <row r="45" spans="2:12" s="12" customFormat="1" ht="9.9499999999999993" customHeight="1" x14ac:dyDescent="0.15"/>
    <row r="46" spans="2:12" s="12" customFormat="1" ht="18.75" customHeight="1" thickBot="1" x14ac:dyDescent="0.2">
      <c r="B46" s="58" t="s">
        <v>45</v>
      </c>
    </row>
    <row r="47" spans="2:12" s="12" customFormat="1" ht="30" customHeight="1" thickBot="1" x14ac:dyDescent="0.2">
      <c r="B47" s="102" t="str">
        <f>IF(OR(D10="",G10=""),"",G10)</f>
        <v>　『ZEH』</v>
      </c>
      <c r="C47" s="144" t="str">
        <f>IF(OR(D10="",G10=""),"",VLOOKUP(G10,水準,2,FALSE))</f>
        <v xml:space="preserve"> 外皮：省エネ基準 ・ ZEH外皮基準　一次エネ：A≧20　＆　B≧100</v>
      </c>
      <c r="D47" s="145"/>
      <c r="E47" s="145"/>
      <c r="F47" s="145"/>
      <c r="G47" s="141" t="str">
        <f>IF(OR(D10="",G10=""),"",VLOOKUP(G10,可否,2,FALSE))</f>
        <v>〇</v>
      </c>
      <c r="H47" s="142"/>
    </row>
    <row r="48" spans="2:12" s="12" customFormat="1" ht="7.5" customHeight="1" x14ac:dyDescent="0.15"/>
    <row r="49" spans="1:8" s="12" customFormat="1" ht="7.5" customHeight="1" x14ac:dyDescent="0.15"/>
    <row r="50" spans="1:8" s="12" customFormat="1" ht="18.75" customHeight="1" x14ac:dyDescent="0.15">
      <c r="A50" s="143" t="s">
        <v>7</v>
      </c>
      <c r="B50" s="143"/>
      <c r="C50" s="53"/>
      <c r="D50" s="32"/>
      <c r="G50" s="33"/>
    </row>
    <row r="51" spans="1:8" s="12" customFormat="1" ht="19.5" customHeight="1" x14ac:dyDescent="0.15">
      <c r="D51" s="32"/>
    </row>
    <row r="52" spans="1:8" s="12" customFormat="1" ht="19.5" customHeight="1" x14ac:dyDescent="0.15">
      <c r="D52" s="32"/>
    </row>
    <row r="53" spans="1:8" s="12" customFormat="1" ht="19.5" customHeight="1" x14ac:dyDescent="0.15">
      <c r="D53" s="32"/>
    </row>
    <row r="54" spans="1:8" s="12" customFormat="1" ht="19.5" customHeight="1" x14ac:dyDescent="0.15"/>
    <row r="55" spans="1:8" s="12" customFormat="1" ht="19.5" customHeight="1" x14ac:dyDescent="0.15"/>
    <row r="56" spans="1:8" s="12" customFormat="1" ht="19.5" customHeight="1" x14ac:dyDescent="0.15"/>
    <row r="57" spans="1:8" s="12" customFormat="1" ht="14.25" x14ac:dyDescent="0.15"/>
    <row r="58" spans="1:8" s="12" customFormat="1" ht="14.25" x14ac:dyDescent="0.15"/>
    <row r="59" spans="1:8" s="12" customFormat="1" ht="14.25" x14ac:dyDescent="0.15"/>
    <row r="60" spans="1:8" s="12" customFormat="1" ht="14.25" x14ac:dyDescent="0.15"/>
    <row r="61" spans="1:8" s="12" customFormat="1" ht="14.25" x14ac:dyDescent="0.15"/>
    <row r="62" spans="1:8" s="12" customFormat="1" ht="7.5" customHeight="1" x14ac:dyDescent="0.15"/>
    <row r="63" spans="1:8" ht="27" customHeight="1" x14ac:dyDescent="0.15">
      <c r="B63" s="132" t="s">
        <v>26</v>
      </c>
      <c r="C63" s="132"/>
      <c r="D63" s="133"/>
      <c r="E63" s="133"/>
      <c r="F63" s="133"/>
      <c r="G63" s="133"/>
      <c r="H63" s="133"/>
    </row>
    <row r="64" spans="1:8" ht="12.75" customHeight="1" x14ac:dyDescent="0.15">
      <c r="B64" s="134"/>
      <c r="C64" s="134"/>
      <c r="D64" s="134"/>
      <c r="E64" s="134"/>
      <c r="F64" s="134"/>
      <c r="G64" s="134"/>
    </row>
  </sheetData>
  <sheetProtection algorithmName="SHA-512" hashValue="6qGxSeYp1kb0Imti0jtNBkCXxpO1fbR4HiY9ExhQOWdI4NmgrZjB9fPZZ73qnWhjzMhcS6YnmJ1cQcAsXzmDAw==" saltValue="6doAghTgBI9MFfMxMgDeSg==" spinCount="100000" sheet="1" objects="1" scenarios="1" selectLockedCells="1"/>
  <protectedRanges>
    <protectedRange sqref="E25:E28" name="範囲1_1"/>
  </protectedRanges>
  <mergeCells count="32">
    <mergeCell ref="C30:D30"/>
    <mergeCell ref="B27:B30"/>
    <mergeCell ref="C3:H3"/>
    <mergeCell ref="B5:B8"/>
    <mergeCell ref="C38:D38"/>
    <mergeCell ref="C27:D27"/>
    <mergeCell ref="C28:D28"/>
    <mergeCell ref="C29:D29"/>
    <mergeCell ref="C34:D34"/>
    <mergeCell ref="C23:D23"/>
    <mergeCell ref="C24:D24"/>
    <mergeCell ref="C20:D20"/>
    <mergeCell ref="C21:D21"/>
    <mergeCell ref="C22:D22"/>
    <mergeCell ref="C26:D26"/>
    <mergeCell ref="B19:B26"/>
    <mergeCell ref="B64:G64"/>
    <mergeCell ref="A1:I1"/>
    <mergeCell ref="A50:B50"/>
    <mergeCell ref="B63:H63"/>
    <mergeCell ref="B14:C14"/>
    <mergeCell ref="B15:C15"/>
    <mergeCell ref="C19:D19"/>
    <mergeCell ref="C47:F47"/>
    <mergeCell ref="G47:H47"/>
    <mergeCell ref="E10:F10"/>
    <mergeCell ref="G10:H10"/>
    <mergeCell ref="C39:D39"/>
    <mergeCell ref="C43:D43"/>
    <mergeCell ref="C44:D44"/>
    <mergeCell ref="B10:C10"/>
    <mergeCell ref="C25:D25"/>
  </mergeCells>
  <phoneticPr fontId="1"/>
  <dataValidations count="2">
    <dataValidation type="list" allowBlank="1" showInputMessage="1" showErrorMessage="1" sqref="D10" xr:uid="{00000000-0002-0000-0200-000000000000}">
      <formula1>地域区分</formula1>
    </dataValidation>
    <dataValidation type="list" allowBlank="1" showInputMessage="1" showErrorMessage="1" sqref="G10" xr:uid="{00000000-0002-0000-0200-000001000000}">
      <formula1>水準L</formula1>
    </dataValidation>
  </dataValidations>
  <printOptions horizontalCentered="1" verticalCentered="1"/>
  <pageMargins left="0.39370078740157483" right="0.39370078740157483" top="0.55118110236220474" bottom="0.55118110236220474" header="0.31496062992125984" footer="0.31496062992125984"/>
  <pageSetup paperSize="9" scale="90" orientation="portrait" r:id="rId1"/>
  <headerFooter>
    <oddHeader>&amp;R【Ver 1.6】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K23"/>
  <sheetViews>
    <sheetView view="pageBreakPreview" zoomScaleNormal="100" zoomScaleSheetLayoutView="100" workbookViewId="0">
      <selection activeCell="L1" sqref="L1"/>
    </sheetView>
  </sheetViews>
  <sheetFormatPr defaultColWidth="9" defaultRowHeight="13.5" x14ac:dyDescent="0.15"/>
  <cols>
    <col min="1" max="16384" width="9" style="89"/>
  </cols>
  <sheetData>
    <row r="1" spans="1:11" x14ac:dyDescent="0.15">
      <c r="A1" s="89" t="s">
        <v>67</v>
      </c>
    </row>
    <row r="2" spans="1:11" x14ac:dyDescent="0.15">
      <c r="A2" s="98" t="s">
        <v>123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x14ac:dyDescent="0.15">
      <c r="A3" s="98" t="s">
        <v>125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ht="13.5" customHeight="1" x14ac:dyDescent="0.15">
      <c r="A4" s="98" t="s">
        <v>68</v>
      </c>
      <c r="B4" s="146" t="s">
        <v>124</v>
      </c>
      <c r="C4" s="146"/>
      <c r="D4" s="146"/>
      <c r="E4" s="146"/>
      <c r="F4" s="146"/>
      <c r="G4" s="146"/>
      <c r="H4" s="146"/>
      <c r="I4" s="146"/>
      <c r="J4" s="146"/>
      <c r="K4" s="146"/>
    </row>
    <row r="5" spans="1:11" ht="13.5" customHeight="1" x14ac:dyDescent="0.15">
      <c r="A5" s="98"/>
      <c r="B5" s="146"/>
      <c r="C5" s="146"/>
      <c r="D5" s="146"/>
      <c r="E5" s="146"/>
      <c r="F5" s="146"/>
      <c r="G5" s="146"/>
      <c r="H5" s="146"/>
      <c r="I5" s="146"/>
      <c r="J5" s="146"/>
      <c r="K5" s="146"/>
    </row>
    <row r="6" spans="1:11" x14ac:dyDescent="0.15">
      <c r="A6" s="98"/>
    </row>
    <row r="7" spans="1:11" x14ac:dyDescent="0.15">
      <c r="A7" s="98" t="s">
        <v>100</v>
      </c>
      <c r="B7" s="98"/>
      <c r="C7" s="98"/>
      <c r="D7" s="98"/>
      <c r="E7" s="98"/>
      <c r="F7" s="98"/>
      <c r="G7" s="98"/>
      <c r="H7" s="98"/>
      <c r="I7" s="98"/>
      <c r="J7" s="98"/>
      <c r="K7" s="98"/>
    </row>
    <row r="8" spans="1:11" x14ac:dyDescent="0.15">
      <c r="A8" s="98" t="s">
        <v>114</v>
      </c>
      <c r="B8" s="98"/>
      <c r="C8" s="98"/>
      <c r="D8" s="98"/>
      <c r="E8" s="98"/>
      <c r="F8" s="98"/>
      <c r="G8" s="98"/>
      <c r="H8" s="98"/>
      <c r="I8" s="98"/>
      <c r="J8" s="98"/>
      <c r="K8" s="98"/>
    </row>
    <row r="9" spans="1:11" x14ac:dyDescent="0.15">
      <c r="A9" s="98" t="s">
        <v>68</v>
      </c>
      <c r="B9" s="147" t="s">
        <v>102</v>
      </c>
      <c r="C9" s="147"/>
      <c r="D9" s="147"/>
      <c r="E9" s="147"/>
      <c r="F9" s="147"/>
      <c r="G9" s="147"/>
      <c r="H9" s="147"/>
      <c r="I9" s="147"/>
      <c r="J9" s="147"/>
      <c r="K9" s="147"/>
    </row>
    <row r="10" spans="1:11" ht="12.6" customHeight="1" x14ac:dyDescent="0.15">
      <c r="A10" s="98"/>
      <c r="B10" s="147"/>
      <c r="C10" s="147"/>
      <c r="D10" s="147"/>
      <c r="E10" s="147"/>
      <c r="F10" s="147"/>
      <c r="G10" s="147"/>
      <c r="H10" s="147"/>
      <c r="I10" s="147"/>
      <c r="J10" s="147"/>
      <c r="K10" s="147"/>
    </row>
    <row r="11" spans="1:11" x14ac:dyDescent="0.15">
      <c r="A11" s="98" t="s">
        <v>83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</row>
    <row r="12" spans="1:11" x14ac:dyDescent="0.15">
      <c r="A12" s="98" t="s">
        <v>88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</row>
    <row r="13" spans="1:11" ht="13.5" customHeight="1" x14ac:dyDescent="0.15">
      <c r="A13" s="98" t="s">
        <v>68</v>
      </c>
      <c r="B13" s="146" t="s">
        <v>84</v>
      </c>
      <c r="C13" s="146"/>
      <c r="D13" s="146"/>
      <c r="E13" s="146"/>
      <c r="F13" s="146"/>
      <c r="G13" s="146"/>
      <c r="H13" s="146"/>
      <c r="I13" s="146"/>
      <c r="J13" s="146"/>
      <c r="K13" s="146"/>
    </row>
    <row r="14" spans="1:11" ht="25.15" customHeight="1" x14ac:dyDescent="0.15">
      <c r="A14" s="98"/>
      <c r="B14" s="146"/>
      <c r="C14" s="146"/>
      <c r="D14" s="146"/>
      <c r="E14" s="146"/>
      <c r="F14" s="146"/>
      <c r="G14" s="146"/>
      <c r="H14" s="146"/>
      <c r="I14" s="146"/>
      <c r="J14" s="146"/>
      <c r="K14" s="146"/>
    </row>
    <row r="15" spans="1:11" x14ac:dyDescent="0.15">
      <c r="A15" s="98" t="s">
        <v>85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</row>
    <row r="16" spans="1:11" x14ac:dyDescent="0.15">
      <c r="A16" s="98" t="s">
        <v>68</v>
      </c>
      <c r="B16" s="100" t="s">
        <v>86</v>
      </c>
      <c r="C16" s="99"/>
      <c r="D16" s="99"/>
      <c r="E16" s="99"/>
      <c r="F16" s="99"/>
      <c r="G16" s="99"/>
      <c r="H16" s="99"/>
      <c r="I16" s="99"/>
      <c r="J16" s="99"/>
      <c r="K16" s="99"/>
    </row>
    <row r="17" spans="1:2" x14ac:dyDescent="0.15">
      <c r="A17" s="89" t="s">
        <v>101</v>
      </c>
    </row>
    <row r="18" spans="1:2" x14ac:dyDescent="0.15">
      <c r="A18" s="89" t="s">
        <v>71</v>
      </c>
    </row>
    <row r="19" spans="1:2" x14ac:dyDescent="0.15">
      <c r="A19" s="89" t="s">
        <v>68</v>
      </c>
      <c r="B19" s="89" t="s">
        <v>76</v>
      </c>
    </row>
    <row r="20" spans="1:2" x14ac:dyDescent="0.15">
      <c r="B20" s="89" t="s">
        <v>77</v>
      </c>
    </row>
    <row r="21" spans="1:2" x14ac:dyDescent="0.15">
      <c r="A21" s="89" t="s">
        <v>87</v>
      </c>
    </row>
    <row r="22" spans="1:2" x14ac:dyDescent="0.15">
      <c r="A22" s="89" t="s">
        <v>70</v>
      </c>
    </row>
    <row r="23" spans="1:2" x14ac:dyDescent="0.15">
      <c r="A23" s="89" t="s">
        <v>68</v>
      </c>
      <c r="B23" s="89" t="s">
        <v>69</v>
      </c>
    </row>
  </sheetData>
  <sheetProtection algorithmName="SHA-512" hashValue="P3Fb5VEKLo5VfoJ50lKFWU9FqjHjlCndO7SSSxkyR0QrTCF5srA25sRJv9/84XiZiMKK8wJzk4bW4dIq1uBZNg==" saltValue="zKIMpuWFEYqt0Fyp1984aw==" spinCount="100000" sheet="1" selectLockedCells="1"/>
  <mergeCells count="3">
    <mergeCell ref="B13:K14"/>
    <mergeCell ref="B9:K10"/>
    <mergeCell ref="B4:K5"/>
  </mergeCells>
  <phoneticPr fontId="1"/>
  <pageMargins left="0.59055118110236227" right="0.39370078740157483" top="0.98425196850393704" bottom="0.78740157480314965" header="0.31496062992125984" footer="0.39370078740157483"/>
  <pageSetup paperSize="9" scale="91" orientation="portrait" r:id="rId1"/>
  <headerFooter>
    <oddHeader>&amp;Rver.1.3</oddHeader>
    <oddFooter>&amp;C© 2018　hyoukakyoukai . All rights reserved&amp;R&amp;P ページ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B2:K10"/>
  <sheetViews>
    <sheetView zoomScaleNormal="100" workbookViewId="0">
      <selection activeCell="K8" sqref="K8"/>
    </sheetView>
  </sheetViews>
  <sheetFormatPr defaultColWidth="4.625" defaultRowHeight="20.100000000000001" customHeight="1" x14ac:dyDescent="0.15"/>
  <cols>
    <col min="1" max="1" width="1.625" style="1" customWidth="1"/>
    <col min="2" max="2" width="2.875" style="1" bestFit="1" customWidth="1"/>
    <col min="3" max="3" width="25.375" style="1" bestFit="1" customWidth="1"/>
    <col min="4" max="11" width="13.25" style="1" customWidth="1"/>
    <col min="12" max="16384" width="4.625" style="1"/>
  </cols>
  <sheetData>
    <row r="2" spans="2:11" ht="20.100000000000001" customHeight="1" x14ac:dyDescent="0.15">
      <c r="C2" s="4"/>
      <c r="D2" s="9" t="s">
        <v>16</v>
      </c>
      <c r="E2" s="7" t="s">
        <v>17</v>
      </c>
      <c r="F2" s="7" t="s">
        <v>18</v>
      </c>
      <c r="G2" s="7" t="s">
        <v>19</v>
      </c>
      <c r="H2" s="7" t="s">
        <v>20</v>
      </c>
      <c r="I2" s="7" t="s">
        <v>21</v>
      </c>
      <c r="J2" s="7" t="s">
        <v>22</v>
      </c>
      <c r="K2" s="8" t="s">
        <v>23</v>
      </c>
    </row>
    <row r="3" spans="2:11" ht="20.100000000000001" customHeight="1" x14ac:dyDescent="0.15">
      <c r="B3" s="10">
        <v>1</v>
      </c>
      <c r="C3" s="4" t="s">
        <v>12</v>
      </c>
      <c r="D3" s="5">
        <v>0.46</v>
      </c>
      <c r="E3" s="5">
        <v>0.46</v>
      </c>
      <c r="F3" s="5">
        <v>0.56000000000000005</v>
      </c>
      <c r="G3" s="5">
        <v>0.75</v>
      </c>
      <c r="H3" s="5">
        <v>0.87</v>
      </c>
      <c r="I3" s="5">
        <v>0.87</v>
      </c>
      <c r="J3" s="5">
        <v>0.87</v>
      </c>
      <c r="K3" s="67" t="s">
        <v>61</v>
      </c>
    </row>
    <row r="4" spans="2:11" ht="20.100000000000001" customHeight="1" x14ac:dyDescent="0.15">
      <c r="B4" s="10">
        <v>2</v>
      </c>
      <c r="C4" s="4" t="s">
        <v>13</v>
      </c>
      <c r="D4" s="66" t="s">
        <v>25</v>
      </c>
      <c r="E4" s="66" t="s">
        <v>25</v>
      </c>
      <c r="F4" s="66" t="s">
        <v>25</v>
      </c>
      <c r="G4" s="66" t="s">
        <v>25</v>
      </c>
      <c r="H4" s="6">
        <v>3</v>
      </c>
      <c r="I4" s="5">
        <v>2.8</v>
      </c>
      <c r="J4" s="5">
        <v>2.7</v>
      </c>
      <c r="K4" s="105">
        <v>6.7</v>
      </c>
    </row>
    <row r="5" spans="2:11" ht="20.100000000000001" customHeight="1" x14ac:dyDescent="0.15">
      <c r="B5" s="10">
        <v>3</v>
      </c>
      <c r="C5" s="2" t="s">
        <v>14</v>
      </c>
      <c r="D5" s="3">
        <v>0.4</v>
      </c>
      <c r="E5" s="3">
        <v>0.4</v>
      </c>
      <c r="F5" s="3">
        <v>0.5</v>
      </c>
      <c r="G5" s="3">
        <v>0.6</v>
      </c>
      <c r="H5" s="3">
        <v>0.6</v>
      </c>
      <c r="I5" s="3">
        <v>0.6</v>
      </c>
      <c r="J5" s="3">
        <v>0.6</v>
      </c>
      <c r="K5" s="68" t="s">
        <v>61</v>
      </c>
    </row>
    <row r="7" spans="2:11" ht="20.100000000000001" customHeight="1" x14ac:dyDescent="0.15">
      <c r="C7" s="76" t="s">
        <v>57</v>
      </c>
      <c r="D7" s="77" t="s">
        <v>73</v>
      </c>
      <c r="E7" s="72"/>
      <c r="F7" s="72"/>
      <c r="G7" s="73"/>
    </row>
    <row r="8" spans="2:11" ht="20.100000000000001" customHeight="1" x14ac:dyDescent="0.15">
      <c r="C8" s="70" t="s">
        <v>58</v>
      </c>
      <c r="D8" s="71" t="s">
        <v>74</v>
      </c>
      <c r="E8" s="80"/>
      <c r="F8" s="80"/>
      <c r="G8" s="81"/>
    </row>
    <row r="9" spans="2:11" ht="20.100000000000001" customHeight="1" x14ac:dyDescent="0.15">
      <c r="C9" s="70" t="s">
        <v>66</v>
      </c>
      <c r="D9" s="79" t="s">
        <v>75</v>
      </c>
      <c r="E9" s="74"/>
      <c r="F9" s="74"/>
      <c r="G9" s="75"/>
    </row>
    <row r="10" spans="2:11" ht="20.100000000000001" customHeight="1" x14ac:dyDescent="0.15">
      <c r="C10" s="78" t="s">
        <v>59</v>
      </c>
      <c r="D10" s="79" t="s">
        <v>72</v>
      </c>
      <c r="E10" s="74"/>
      <c r="F10" s="74"/>
      <c r="G10" s="75"/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はじめに（お読みください）</vt:lpstr>
      <vt:lpstr>計算シート</vt:lpstr>
      <vt:lpstr>作成例</vt:lpstr>
      <vt:lpstr>更新履歴 </vt:lpstr>
      <vt:lpstr>MAST</vt:lpstr>
      <vt:lpstr>'はじめに（お読みください）'!Print_Area</vt:lpstr>
      <vt:lpstr>計算シート!Print_Area</vt:lpstr>
      <vt:lpstr>'更新履歴 '!Print_Area</vt:lpstr>
      <vt:lpstr>作成例!Print_Area</vt:lpstr>
      <vt:lpstr>計算シート!可否</vt:lpstr>
      <vt:lpstr>可否</vt:lpstr>
      <vt:lpstr>外皮基準</vt:lpstr>
      <vt:lpstr>水準</vt:lpstr>
      <vt:lpstr>水準L</vt:lpstr>
      <vt:lpstr>地域区分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016</dc:creator>
  <cp:lastModifiedBy>owner</cp:lastModifiedBy>
  <cp:lastPrinted>2020-02-13T05:03:58Z</cp:lastPrinted>
  <dcterms:created xsi:type="dcterms:W3CDTF">2017-03-27T01:36:28Z</dcterms:created>
  <dcterms:modified xsi:type="dcterms:W3CDTF">2020-07-15T02:12:49Z</dcterms:modified>
</cp:coreProperties>
</file>